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4\SEP 2024\"/>
    </mc:Choice>
  </mc:AlternateContent>
  <xr:revisionPtr revIDLastSave="0" documentId="13_ncr:1_{1E26A6C4-B026-4C43-A458-611B80CEBBB2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xr2:uid="{00000000-000D-0000-FFFF-FFFF00000000}"/>
  </bookViews>
  <sheets>
    <sheet name="NORTH EUROPE" sheetId="8" r:id="rId1"/>
    <sheet name="MED-ADRIATIC SEA-BLACK SEA" sheetId="3" r:id="rId2"/>
    <sheet name="EU non-base Port" sheetId="5" r:id="rId3"/>
    <sheet name="MED non-base port" sheetId="6" r:id="rId4"/>
    <sheet name="PIR Shuttle Train CY Servic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8" i="8" l="1"/>
  <c r="J28" i="8" s="1"/>
  <c r="I28" i="8" s="1"/>
  <c r="Q25" i="8" l="1"/>
  <c r="I25" i="8" s="1"/>
  <c r="I23" i="8"/>
  <c r="P21" i="8"/>
  <c r="L20" i="8"/>
  <c r="M20" i="8" s="1"/>
  <c r="N20" i="8" s="1"/>
  <c r="L23" i="8"/>
  <c r="J23" i="8" s="1"/>
  <c r="E23" i="8"/>
  <c r="L14" i="8"/>
  <c r="M14" i="8" s="1"/>
  <c r="N14" i="8" s="1"/>
  <c r="O14" i="8" s="1"/>
  <c r="E22" i="8"/>
  <c r="E29" i="8"/>
  <c r="E28" i="8"/>
  <c r="K19" i="8"/>
  <c r="Q11" i="8"/>
  <c r="I11" i="8" s="1"/>
  <c r="I10" i="8"/>
  <c r="L10" i="8" s="1"/>
  <c r="P8" i="8"/>
  <c r="L7" i="8"/>
  <c r="E15" i="8"/>
  <c r="E10" i="8"/>
  <c r="S25" i="8" l="1"/>
  <c r="K25" i="8" s="1"/>
  <c r="P25" i="8" s="1"/>
  <c r="E21" i="3"/>
  <c r="E22" i="3"/>
  <c r="J17" i="3"/>
  <c r="I17" i="3"/>
  <c r="Q17" i="3" s="1"/>
  <c r="P17" i="3" s="1"/>
  <c r="E17" i="3"/>
  <c r="E18" i="3"/>
  <c r="J9" i="3"/>
  <c r="N19" i="3"/>
  <c r="I19" i="3"/>
  <c r="L19" i="3" s="1"/>
  <c r="J15" i="3"/>
  <c r="I15" i="3"/>
  <c r="L15" i="3" s="1"/>
  <c r="I11" i="3"/>
  <c r="L11" i="3" s="1"/>
  <c r="M11" i="3" s="1"/>
  <c r="N11" i="3" s="1"/>
  <c r="E20" i="3"/>
  <c r="E16" i="3"/>
  <c r="E13" i="3"/>
  <c r="E12" i="3"/>
  <c r="R18" i="3"/>
  <c r="S18" i="3" s="1"/>
  <c r="T18" i="3" s="1"/>
  <c r="U18" i="3" s="1"/>
  <c r="V18" i="3" s="1"/>
  <c r="J16" i="3"/>
  <c r="K16" i="3" s="1"/>
  <c r="N16" i="3" s="1"/>
  <c r="O16" i="3" s="1"/>
  <c r="E30" i="8"/>
  <c r="E16" i="8"/>
  <c r="E17" i="8"/>
  <c r="K33" i="8"/>
  <c r="Q32" i="8"/>
  <c r="Q18" i="8"/>
  <c r="I31" i="8"/>
  <c r="E9" i="8"/>
  <c r="P29" i="8"/>
  <c r="J29" i="8" s="1"/>
  <c r="I29" i="8" s="1"/>
  <c r="J21" i="8"/>
  <c r="I21" i="8" s="1"/>
  <c r="P15" i="8"/>
  <c r="J8" i="8"/>
  <c r="I8" i="8" s="1"/>
  <c r="L27" i="8"/>
  <c r="M27" i="8" s="1"/>
  <c r="N27" i="8" s="1"/>
  <c r="L13" i="8"/>
  <c r="O20" i="8"/>
  <c r="K26" i="8"/>
  <c r="J26" i="8" s="1"/>
  <c r="I26" i="8" s="1"/>
  <c r="I24" i="8"/>
  <c r="L24" i="8" s="1"/>
  <c r="J24" i="8" s="1"/>
  <c r="I22" i="8"/>
  <c r="J22" i="8" s="1"/>
  <c r="K22" i="8" s="1"/>
  <c r="J19" i="3" l="1"/>
  <c r="J11" i="3"/>
  <c r="M13" i="8"/>
  <c r="N13" i="8" s="1"/>
  <c r="O13" i="8" s="1"/>
  <c r="O27" i="8"/>
  <c r="R22" i="3"/>
  <c r="S22" i="3" s="1"/>
  <c r="T22" i="3" s="1"/>
  <c r="U22" i="3" s="1"/>
  <c r="V22" i="3" s="1"/>
  <c r="R14" i="3"/>
  <c r="S14" i="3" s="1"/>
  <c r="T14" i="3" s="1"/>
  <c r="U14" i="3" s="1"/>
  <c r="V14" i="3" s="1"/>
  <c r="R10" i="3"/>
  <c r="J21" i="3"/>
  <c r="I21" i="3" s="1"/>
  <c r="Q21" i="3" s="1"/>
  <c r="P21" i="3" s="1"/>
  <c r="J13" i="3"/>
  <c r="I13" i="3" s="1"/>
  <c r="Q13" i="3" s="1"/>
  <c r="P13" i="3" s="1"/>
  <c r="J20" i="3"/>
  <c r="K20" i="3" s="1"/>
  <c r="N20" i="3" s="1"/>
  <c r="O20" i="3" s="1"/>
  <c r="J12" i="3"/>
  <c r="K12" i="3" s="1"/>
  <c r="N12" i="3" s="1"/>
  <c r="O12" i="3" s="1"/>
  <c r="I7" i="3"/>
  <c r="I32" i="8"/>
  <c r="S32" i="8" s="1"/>
  <c r="K32" i="8" s="1"/>
  <c r="P32" i="8" s="1"/>
  <c r="I17" i="8"/>
  <c r="L17" i="8" s="1"/>
  <c r="J17" i="8" s="1"/>
  <c r="I30" i="8"/>
  <c r="J30" i="8" s="1"/>
  <c r="K30" i="8" s="1"/>
  <c r="I16" i="8"/>
  <c r="J16" i="8" s="1"/>
  <c r="K16" i="8" s="1"/>
  <c r="L7" i="3" l="1"/>
  <c r="M7" i="3" s="1"/>
  <c r="S10" i="3"/>
  <c r="T10" i="3" s="1"/>
  <c r="U10" i="3" s="1"/>
  <c r="V10" i="3" s="1"/>
  <c r="J15" i="8"/>
  <c r="I15" i="8" s="1"/>
  <c r="M7" i="8"/>
  <c r="N7" i="8" s="1"/>
  <c r="J33" i="8"/>
  <c r="I33" i="8" s="1"/>
  <c r="K12" i="8"/>
  <c r="J12" i="8" s="1"/>
  <c r="I12" i="8" s="1"/>
  <c r="N7" i="3" l="1"/>
  <c r="S11" i="8"/>
  <c r="K11" i="8" s="1"/>
  <c r="P11" i="8" s="1"/>
  <c r="J7" i="3" l="1"/>
  <c r="I9" i="3"/>
  <c r="J8" i="3"/>
  <c r="J19" i="8"/>
  <c r="I19" i="8" s="1"/>
  <c r="I9" i="8"/>
  <c r="L31" i="8" l="1"/>
  <c r="J31" i="8" s="1"/>
  <c r="I18" i="8"/>
  <c r="S18" i="8" s="1"/>
  <c r="K18" i="8" s="1"/>
  <c r="P18" i="8" s="1"/>
  <c r="Q9" i="3"/>
  <c r="K8" i="3"/>
  <c r="J10" i="8"/>
  <c r="J9" i="8"/>
  <c r="N8" i="3" l="1"/>
  <c r="P9" i="3"/>
  <c r="O7" i="8"/>
  <c r="K9" i="8"/>
  <c r="O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072FBCA9-F0EC-4D5D-B7A9-EA34FEF8B3BB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AE4E1446-EC78-43FE-B36F-055163705D29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顾晓丹</author>
    <author>guxd/Gu XiaoDan(ETD)</author>
  </authors>
  <commentList>
    <comment ref="B63" authorId="0" shapeId="0" xr:uid="{796FB04F-124E-43A0-9ACE-EF0CCF788681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64" authorId="0" shapeId="0" xr:uid="{0DBA0DA3-AFFB-4195-94F3-BBD0DE6A4B9F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73" authorId="1" shapeId="0" xr:uid="{7E27FD74-2FEF-438B-AE74-09AA22846068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除SHA/NGB/YTN/SIN</t>
        </r>
      </text>
    </comment>
    <comment ref="D73" authorId="1" shapeId="0" xr:uid="{0EA0D5F3-E099-4CB8-AE69-8C9FF2CEE692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只接KHH/Taipei/TPP</t>
        </r>
      </text>
    </comment>
    <comment ref="F81" authorId="1" shapeId="0" xr:uid="{318EB7B7-4D61-49E2-9437-B4AF967D23B5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for KHH/CMB only</t>
        </r>
      </text>
    </comment>
  </commentList>
</comments>
</file>

<file path=xl/sharedStrings.xml><?xml version="1.0" encoding="utf-8"?>
<sst xmlns="http://schemas.openxmlformats.org/spreadsheetml/2006/main" count="1589" uniqueCount="445">
  <si>
    <t>COSCO SHIPPING LINES (VIETNAM)</t>
  </si>
  <si>
    <t>ETA</t>
  </si>
  <si>
    <t xml:space="preserve">NORTH EUROPE SERVICE  </t>
  </si>
  <si>
    <t>ETD</t>
  </si>
  <si>
    <t>INTENDED CONNECTING VESSEL</t>
  </si>
  <si>
    <t>ETA
SIN</t>
  </si>
  <si>
    <t>ETA POD</t>
  </si>
  <si>
    <t>POL</t>
  </si>
  <si>
    <t>CAT LAI</t>
  </si>
  <si>
    <t>ROTTERDAM</t>
  </si>
  <si>
    <t>HAMBURG</t>
  </si>
  <si>
    <t xml:space="preserve">ANTWERP </t>
  </si>
  <si>
    <t>FELIXSTOWE</t>
  </si>
  <si>
    <t>ZEEBRUGGE</t>
  </si>
  <si>
    <t>GDANSK</t>
  </si>
  <si>
    <t>Wilhelmshaven</t>
  </si>
  <si>
    <t>LE HAVRE</t>
  </si>
  <si>
    <t>DUNKIRK</t>
  </si>
  <si>
    <t>ALGECIRAS</t>
  </si>
  <si>
    <t>SOUTHAMPTON</t>
  </si>
  <si>
    <t>-</t>
  </si>
  <si>
    <t>AEU1</t>
  </si>
  <si>
    <t>AEU9</t>
  </si>
  <si>
    <t>SAN LORENZO</t>
  </si>
  <si>
    <t>AEU6</t>
  </si>
  <si>
    <t>AEU2</t>
  </si>
  <si>
    <t>AEU3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</si>
  <si>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</si>
  <si>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</si>
  <si>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</si>
  <si>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</si>
  <si>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</si>
  <si>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PIRAEUS</t>
  </si>
  <si>
    <t>GENOA</t>
  </si>
  <si>
    <t>FOS</t>
  </si>
  <si>
    <t>VALENCIA</t>
  </si>
  <si>
    <t>LA SPEZIA</t>
  </si>
  <si>
    <t>BARCELONA</t>
  </si>
  <si>
    <t>BEIRUT</t>
  </si>
  <si>
    <t>KOPER</t>
  </si>
  <si>
    <t>TRIESTE</t>
  </si>
  <si>
    <t>RIJEKA</t>
  </si>
  <si>
    <t>AEM2</t>
  </si>
  <si>
    <t>AEM3</t>
  </si>
  <si>
    <t>AEM6</t>
  </si>
  <si>
    <t>AEM1</t>
  </si>
  <si>
    <t>WEST BOUND Arbitraries ex Far East via EU basic ports</t>
  </si>
  <si>
    <t>All in US$</t>
  </si>
  <si>
    <t>transhipment ports</t>
  </si>
  <si>
    <t>Destination :</t>
  </si>
  <si>
    <t>CY at</t>
  </si>
  <si>
    <t>GERMANY</t>
  </si>
  <si>
    <t>via Hamburg</t>
  </si>
  <si>
    <t>via Rotterdam</t>
  </si>
  <si>
    <t xml:space="preserve">via Hamburg </t>
  </si>
  <si>
    <t>SWEDEN</t>
  </si>
  <si>
    <t>NORWAY</t>
  </si>
  <si>
    <t>FINLAND</t>
  </si>
  <si>
    <t>POLAND</t>
  </si>
  <si>
    <r>
      <t>Poznan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</si>
  <si>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Gliwice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</si>
  <si>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Brzeg Dolny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</si>
  <si>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t>RUSSIA</t>
  </si>
  <si>
    <t>Via Rotterdam</t>
  </si>
  <si>
    <t>South Shields</t>
  </si>
  <si>
    <t>PORTUGAL</t>
  </si>
  <si>
    <t>Lisbon</t>
  </si>
  <si>
    <t>SWITZERLAND by barge</t>
  </si>
  <si>
    <t>Via Antwerp</t>
  </si>
  <si>
    <t>Via Zeebrugge</t>
  </si>
  <si>
    <t>non hazardous</t>
  </si>
  <si>
    <t>GEM</t>
  </si>
  <si>
    <t>IMEX</t>
  </si>
  <si>
    <t>AEU7</t>
  </si>
  <si>
    <t>COUNTRY</t>
  </si>
  <si>
    <t>PORT</t>
  </si>
  <si>
    <t>TERM</t>
  </si>
  <si>
    <t>T/S TERMINAL</t>
  </si>
  <si>
    <t>Piraeus</t>
  </si>
  <si>
    <t>Algeria</t>
  </si>
  <si>
    <t>CY-FO</t>
  </si>
  <si>
    <t>PIR01</t>
  </si>
  <si>
    <t>Valencia</t>
  </si>
  <si>
    <t>Oran</t>
  </si>
  <si>
    <t>VLC02</t>
  </si>
  <si>
    <t>Annaba</t>
  </si>
  <si>
    <t>VLC01/VLC02</t>
  </si>
  <si>
    <t>Skikda</t>
  </si>
  <si>
    <t>Libya</t>
  </si>
  <si>
    <t>Misurata</t>
  </si>
  <si>
    <t>Khoms</t>
  </si>
  <si>
    <t>Benghazi</t>
  </si>
  <si>
    <t>Tripoli</t>
  </si>
  <si>
    <t>Bulgaria</t>
  </si>
  <si>
    <t>Varna</t>
  </si>
  <si>
    <t>Port Said</t>
  </si>
  <si>
    <t>Egypt</t>
  </si>
  <si>
    <t>MLT01</t>
  </si>
  <si>
    <t>Thessaloniki</t>
  </si>
  <si>
    <t>La Spezia</t>
  </si>
  <si>
    <t>Italy</t>
  </si>
  <si>
    <t>Milan(by rail)</t>
  </si>
  <si>
    <t>CY-CY</t>
  </si>
  <si>
    <t>SPE01</t>
  </si>
  <si>
    <t>Naples</t>
  </si>
  <si>
    <t>Venice</t>
  </si>
  <si>
    <t>Barcelona</t>
  </si>
  <si>
    <t>Morocco</t>
  </si>
  <si>
    <t>Casablanca</t>
  </si>
  <si>
    <t>Russia</t>
  </si>
  <si>
    <t>VLC01</t>
  </si>
  <si>
    <t>Santa Cruz De Tenerife</t>
  </si>
  <si>
    <t>Las Palmas</t>
  </si>
  <si>
    <t>VLC01/02</t>
  </si>
  <si>
    <t>ZARAGOZA CY/CY (by rail )</t>
  </si>
  <si>
    <t>BCN01</t>
  </si>
  <si>
    <t>Izmir</t>
  </si>
  <si>
    <t>Gemlik</t>
  </si>
  <si>
    <t>Georgia</t>
  </si>
  <si>
    <t>Poti</t>
  </si>
  <si>
    <t>IST04</t>
  </si>
  <si>
    <t>Cyprus</t>
  </si>
  <si>
    <t>CND03</t>
  </si>
  <si>
    <t>Constantza</t>
  </si>
  <si>
    <t>MON</t>
  </si>
  <si>
    <t>SUN</t>
  </si>
  <si>
    <t>AN HAI</t>
  </si>
  <si>
    <t>AEU5</t>
  </si>
  <si>
    <t>SING</t>
  </si>
  <si>
    <t>OMIT</t>
  </si>
  <si>
    <t>07:00 AM SUN in CAT LAI (MON Feeder)</t>
  </si>
  <si>
    <t>FEEDER
(VTS-IHX)</t>
  </si>
  <si>
    <t>MALTA</t>
  </si>
  <si>
    <t>KUMPORT</t>
  </si>
  <si>
    <t>ALEXANDRIA</t>
  </si>
  <si>
    <t>SAFI DERINCE</t>
  </si>
  <si>
    <t>Non-Direct calling ports in Europe</t>
    <phoneticPr fontId="2" type="noConversion"/>
  </si>
  <si>
    <t>AEU1</t>
    <phoneticPr fontId="2" type="noConversion"/>
  </si>
  <si>
    <t>AEU2</t>
    <phoneticPr fontId="2" type="noConversion"/>
  </si>
  <si>
    <t>AEU3</t>
    <phoneticPr fontId="2" type="noConversion"/>
  </si>
  <si>
    <t>AEU5</t>
    <phoneticPr fontId="2" type="noConversion"/>
  </si>
  <si>
    <t>AEU6</t>
    <phoneticPr fontId="2" type="noConversion"/>
  </si>
  <si>
    <t>AEU9</t>
    <phoneticPr fontId="2" type="noConversion"/>
  </si>
  <si>
    <t>EPIC3</t>
  </si>
  <si>
    <t>EPIC2</t>
    <phoneticPr fontId="2" type="noConversion"/>
  </si>
  <si>
    <t>IEX</t>
  </si>
  <si>
    <t>Via Rotterdam</t>
    <phoneticPr fontId="2" type="noConversion"/>
  </si>
  <si>
    <t>Bremerhaven</t>
    <phoneticPr fontId="2" type="noConversion"/>
  </si>
  <si>
    <t>via Wilhelmshaven</t>
    <phoneticPr fontId="2" type="noConversion"/>
  </si>
  <si>
    <t>Bremen</t>
    <phoneticPr fontId="2" type="noConversion"/>
  </si>
  <si>
    <t>Duisburg</t>
    <phoneticPr fontId="2" type="noConversion"/>
  </si>
  <si>
    <t>Neuss CY upto 16.5t to gross by rail</t>
    <phoneticPr fontId="2" type="noConversion"/>
  </si>
  <si>
    <t>Neuss CY 20t upto 32t to gross by rail</t>
    <phoneticPr fontId="2" type="noConversion"/>
  </si>
  <si>
    <t>NETHERLAND</t>
    <phoneticPr fontId="2" type="noConversion"/>
  </si>
  <si>
    <t>Moerdijk</t>
    <phoneticPr fontId="2" type="noConversion"/>
  </si>
  <si>
    <t>Venlo CY</t>
  </si>
  <si>
    <t xml:space="preserve">Amsterdam CY </t>
    <phoneticPr fontId="2" type="noConversion"/>
  </si>
  <si>
    <t>DENMARK</t>
    <phoneticPr fontId="2" type="noConversion"/>
  </si>
  <si>
    <t xml:space="preserve">via Hamburg </t>
    <phoneticPr fontId="2" type="noConversion"/>
  </si>
  <si>
    <t>Via Bremerhaven</t>
  </si>
  <si>
    <t>via Hamburg</t>
    <phoneticPr fontId="2" type="noConversion"/>
  </si>
  <si>
    <t>Copenhagen</t>
    <phoneticPr fontId="2" type="noConversion"/>
  </si>
  <si>
    <t>Aarhus</t>
    <phoneticPr fontId="2" type="noConversion"/>
  </si>
  <si>
    <t>Fredericia</t>
    <phoneticPr fontId="2" type="noConversion"/>
  </si>
  <si>
    <t>Kalundborg</t>
  </si>
  <si>
    <t>Stockholm</t>
    <phoneticPr fontId="2" type="noConversion"/>
  </si>
  <si>
    <t xml:space="preserve">Soedertaelje </t>
    <phoneticPr fontId="2" type="noConversion"/>
  </si>
  <si>
    <t>Gefle</t>
    <phoneticPr fontId="2" type="noConversion"/>
  </si>
  <si>
    <t>Ahus</t>
    <phoneticPr fontId="2" type="noConversion"/>
  </si>
  <si>
    <t>Via Bremerhaven</t>
    <phoneticPr fontId="2" type="noConversion"/>
  </si>
  <si>
    <t>Norrkoping</t>
  </si>
  <si>
    <t>no standard service*</t>
    <phoneticPr fontId="2" type="noConversion"/>
  </si>
  <si>
    <t>Moss</t>
    <phoneticPr fontId="2" type="noConversion"/>
  </si>
  <si>
    <t>via Rotterdam</t>
    <phoneticPr fontId="2" type="noConversion"/>
  </si>
  <si>
    <t>no standard service*</t>
  </si>
  <si>
    <t>Kristiansand</t>
  </si>
  <si>
    <t>Fredrikstad</t>
    <phoneticPr fontId="2" type="noConversion"/>
  </si>
  <si>
    <t>Larvik</t>
    <phoneticPr fontId="2" type="noConversion"/>
  </si>
  <si>
    <t>Brevik</t>
    <phoneticPr fontId="2" type="noConversion"/>
  </si>
  <si>
    <t>Tananger</t>
    <phoneticPr fontId="2" type="noConversion"/>
  </si>
  <si>
    <t>Haugesund</t>
    <phoneticPr fontId="2" type="noConversion"/>
  </si>
  <si>
    <t>Bergen</t>
    <phoneticPr fontId="2" type="noConversion"/>
  </si>
  <si>
    <t>Orkanger</t>
    <phoneticPr fontId="2" type="noConversion"/>
  </si>
  <si>
    <t>Aalesund</t>
    <phoneticPr fontId="2" type="noConversion"/>
  </si>
  <si>
    <t>Maaloey</t>
  </si>
  <si>
    <t>Rauma</t>
    <phoneticPr fontId="2" type="noConversion"/>
  </si>
  <si>
    <t>Via Zeebrugge</t>
    <phoneticPr fontId="2" type="noConversion"/>
  </si>
  <si>
    <t>Oulu</t>
    <phoneticPr fontId="2" type="noConversion"/>
  </si>
  <si>
    <t>Szczecin</t>
    <phoneticPr fontId="2" type="noConversion"/>
  </si>
  <si>
    <t>Via Gdansk</t>
    <phoneticPr fontId="2" type="noConversion"/>
  </si>
  <si>
    <t>ESTONIA</t>
    <phoneticPr fontId="2" type="noConversion"/>
  </si>
  <si>
    <t>Via Hamburg</t>
  </si>
  <si>
    <t>Muuga(Tallin)</t>
    <phoneticPr fontId="2" type="noConversion"/>
  </si>
  <si>
    <t>Muuga(Tallin) 20‘ gross weight&gt;20 ton</t>
    <phoneticPr fontId="2" type="noConversion"/>
  </si>
  <si>
    <t>Ust-Luga</t>
    <phoneticPr fontId="2" type="noConversion"/>
  </si>
  <si>
    <t>IRELAND</t>
    <phoneticPr fontId="2" type="noConversion"/>
  </si>
  <si>
    <t>Cork</t>
    <phoneticPr fontId="2" type="noConversion"/>
  </si>
  <si>
    <t>UK</t>
    <phoneticPr fontId="2" type="noConversion"/>
  </si>
  <si>
    <t>Belfast</t>
    <phoneticPr fontId="2" type="noConversion"/>
  </si>
  <si>
    <t>via Felixstowe</t>
    <phoneticPr fontId="2" type="noConversion"/>
  </si>
  <si>
    <t>Grangemouth</t>
  </si>
  <si>
    <t>Immingham</t>
  </si>
  <si>
    <t>Leixoes</t>
    <phoneticPr fontId="2" type="noConversion"/>
  </si>
  <si>
    <t>SPAIN</t>
    <phoneticPr fontId="2" type="noConversion"/>
  </si>
  <si>
    <t>Bilbao</t>
    <phoneticPr fontId="2" type="noConversion"/>
  </si>
  <si>
    <t>Vigo</t>
    <phoneticPr fontId="2" type="noConversion"/>
  </si>
  <si>
    <t>Gijon</t>
    <phoneticPr fontId="2" type="noConversion"/>
  </si>
  <si>
    <t>Ferrol</t>
  </si>
  <si>
    <t>Basel CY</t>
  </si>
  <si>
    <t>Dublin</t>
    <phoneticPr fontId="2" type="noConversion"/>
  </si>
  <si>
    <t>Oslo</t>
    <phoneticPr fontId="2" type="noConversion"/>
  </si>
  <si>
    <t xml:space="preserve">via Rotterdam </t>
    <phoneticPr fontId="2" type="noConversion"/>
  </si>
  <si>
    <t>Gothenburg</t>
    <phoneticPr fontId="2" type="noConversion"/>
  </si>
  <si>
    <t>Helsingborg</t>
    <phoneticPr fontId="2" type="noConversion"/>
  </si>
  <si>
    <t>Kotka</t>
    <phoneticPr fontId="2" type="noConversion"/>
  </si>
  <si>
    <t>Gdynia(GDY01 only)</t>
    <phoneticPr fontId="2" type="noConversion"/>
  </si>
  <si>
    <t>Klaipeda</t>
    <phoneticPr fontId="2" type="noConversion"/>
  </si>
  <si>
    <t>ST Petersburg BRONKA LED41</t>
    <phoneticPr fontId="2" type="noConversion"/>
  </si>
  <si>
    <t>ST Petersburg  FCT LED01/08/40</t>
    <phoneticPr fontId="2" type="noConversion"/>
  </si>
  <si>
    <t>Helsinki</t>
    <phoneticPr fontId="2" type="noConversion"/>
  </si>
  <si>
    <t>Riga</t>
    <phoneticPr fontId="2" type="noConversion"/>
  </si>
  <si>
    <t>Remarks:</t>
  </si>
  <si>
    <t>GSD authorized IMO surcharge USD 100/200.</t>
  </si>
  <si>
    <t>*AEU2 &amp; AEU6 &amp; EPIC called ROT10, pls add USD 350/700 of shifting cost on standard ARB.</t>
    <phoneticPr fontId="2" type="noConversion"/>
  </si>
  <si>
    <t>**ON AEU3/AEU7/EPIC pls add USD100/100 of shifting cost between HAM01 &amp; HAM03 on satnadard ARB.</t>
    <phoneticPr fontId="2" type="noConversion"/>
  </si>
  <si>
    <t>Czech</t>
  </si>
  <si>
    <t>T/S Port</t>
  </si>
  <si>
    <t>Destination</t>
  </si>
  <si>
    <t>Service</t>
  </si>
  <si>
    <t>20'</t>
  </si>
  <si>
    <t>40‘</t>
  </si>
  <si>
    <t>Hamburg</t>
  </si>
  <si>
    <t>Praha</t>
  </si>
  <si>
    <t>CY</t>
  </si>
  <si>
    <t>Gdansk</t>
  </si>
  <si>
    <t>Paskov</t>
  </si>
  <si>
    <t>Austria</t>
  </si>
  <si>
    <t>Enns</t>
  </si>
  <si>
    <t>Salzburg</t>
  </si>
  <si>
    <t>Vienna</t>
  </si>
  <si>
    <t>Koper</t>
  </si>
  <si>
    <t>Graz</t>
  </si>
  <si>
    <t>Linz</t>
  </si>
  <si>
    <t>REMARKS</t>
  </si>
  <si>
    <t>1) Rate are in Euro</t>
  </si>
  <si>
    <t>2) rates are subject to THD of T/S port and ISPF (CAS:EUR 3.50/cont, PSF:EUR 10.50/cont)</t>
  </si>
  <si>
    <t>3) rates are subject to Release Fee at Destination of EUR 40/BL (IRIS code "125")</t>
  </si>
  <si>
    <t>4) rates exclude customs clearance</t>
  </si>
  <si>
    <t>5) rates are valid only for general cargo (max cargo value EUR 200 000 per cont)</t>
  </si>
  <si>
    <t>6) Indicated weight limits are including cont. tare (shipper has to stuff equally the cargo in the cont.)</t>
  </si>
  <si>
    <t>7) rates are based on combined rail/road service</t>
  </si>
  <si>
    <t>8)Destinations marked in BLUE colour are subject to extra surcharge of EUR 110/cont in case of routing  via Hamburg CTT (HAM01) terminal!!!</t>
  </si>
  <si>
    <t>9)GSD authorized IMO surcharge USD 100/200.</t>
  </si>
  <si>
    <t>From Piraeus Container Terminal to below Destination</t>
  </si>
  <si>
    <t>Pardubice (Cerna za Bory) Rail Temrinal</t>
  </si>
  <si>
    <t>Bratislava (CSKD) Rail Terminal</t>
  </si>
  <si>
    <t xml:space="preserve"> Budapest (BILK) terminal</t>
  </si>
  <si>
    <t>Belgrade (NELT) Terminal</t>
  </si>
  <si>
    <t>* rates are subject to Piraeus THD: EUR 240/container, CAS: EUR 15/container, Release Fee EUR 50/container</t>
  </si>
  <si>
    <t>* rates are including Rail Traction and Rail Terminal Handling costs at Origin and Destination Terminals</t>
  </si>
  <si>
    <t>* rates are Excluding Customs Formalities/Procedures</t>
  </si>
  <si>
    <t xml:space="preserve">* rates are valid only for general cargo </t>
  </si>
  <si>
    <t>* rates are valid per 20'GP, 40'GP, 40'HC containers.</t>
  </si>
  <si>
    <t>* indicated weight limits are including cont. tare (shipper has to stuff equally the cargo in the cont.)</t>
  </si>
  <si>
    <t>Dumyat</t>
  </si>
  <si>
    <t>Alexandria（ALY04）</t>
  </si>
  <si>
    <t>Piraeus-- Vado Ligure</t>
  </si>
  <si>
    <t xml:space="preserve">Milan Via Vado Ligure </t>
  </si>
  <si>
    <t>Padova</t>
  </si>
  <si>
    <t>PIR02</t>
  </si>
  <si>
    <t>BARI</t>
  </si>
  <si>
    <t>Salerno</t>
  </si>
  <si>
    <t>AUGUSTA</t>
  </si>
  <si>
    <t>Puerto del Rosario</t>
  </si>
  <si>
    <t>Vitoria</t>
  </si>
  <si>
    <t>Leixoes</t>
  </si>
  <si>
    <t>Batumi</t>
  </si>
  <si>
    <t>Vessel schedule is subj to change with/without notice</t>
  </si>
  <si>
    <t>SAT</t>
  </si>
  <si>
    <t>TUE</t>
  </si>
  <si>
    <t>MED-ADRIATIC SEA-BLACK SEA</t>
  </si>
  <si>
    <t>Remarks for closing time: long term</t>
  </si>
  <si>
    <t>020S</t>
  </si>
  <si>
    <t>170S</t>
  </si>
  <si>
    <t>005W</t>
  </si>
  <si>
    <t>029W</t>
  </si>
  <si>
    <t>002W</t>
  </si>
  <si>
    <t>Remarks for closing time:LONG TERM</t>
  </si>
  <si>
    <t>CSCL STAR</t>
  </si>
  <si>
    <t>084W</t>
  </si>
  <si>
    <t>2024 Q3 DAY8</t>
  </si>
  <si>
    <t>Piraeus</t>
    <phoneticPr fontId="8" type="noConversion"/>
  </si>
  <si>
    <t>Alger</t>
    <phoneticPr fontId="8" type="noConversion"/>
  </si>
  <si>
    <t>tariff add on Alger</t>
  </si>
  <si>
    <t>tariff add on Alger</t>
    <phoneticPr fontId="8" type="noConversion"/>
  </si>
  <si>
    <t>PIR01</t>
    <phoneticPr fontId="8" type="noConversion"/>
  </si>
  <si>
    <t>tariff add on Piraeus</t>
  </si>
  <si>
    <t>tariff add on Alexandria（ALY04） valid since 22th JUN 2024</t>
  </si>
  <si>
    <t>Port Said (East)</t>
    <phoneticPr fontId="8" type="noConversion"/>
  </si>
  <si>
    <t>CY-FO</t>
    <phoneticPr fontId="8" type="noConversion"/>
  </si>
  <si>
    <t>PSD01</t>
    <phoneticPr fontId="8" type="noConversion"/>
  </si>
  <si>
    <t>tariff add on Alexandria（ALY04）valid since 15th Nov</t>
  </si>
  <si>
    <t>Alexandria ( New Port)</t>
    <phoneticPr fontId="8" type="noConversion"/>
  </si>
  <si>
    <t>tariff add on Alexandria（ALY04）valid since 8th DEC</t>
  </si>
  <si>
    <t>Tunisia</t>
  </si>
  <si>
    <t>Sfax</t>
  </si>
  <si>
    <t>Valid Since 1st July 2024</t>
  </si>
  <si>
    <t>Tunis</t>
  </si>
  <si>
    <t>Greece</t>
    <phoneticPr fontId="10" type="noConversion"/>
  </si>
  <si>
    <t>tariff add on La Spezia</t>
    <phoneticPr fontId="8" type="noConversion"/>
  </si>
  <si>
    <t>tariff add on Vado Ligure</t>
  </si>
  <si>
    <t>SPE01</t>
    <phoneticPr fontId="8" type="noConversion"/>
  </si>
  <si>
    <t>Genoa</t>
    <phoneticPr fontId="8" type="noConversion"/>
  </si>
  <si>
    <t>Livorno</t>
    <phoneticPr fontId="8" type="noConversion"/>
  </si>
  <si>
    <t>GOA01/04</t>
    <phoneticPr fontId="8" type="noConversion"/>
  </si>
  <si>
    <t>Ancona</t>
    <phoneticPr fontId="8" type="noConversion"/>
  </si>
  <si>
    <t>tariff add on Genoa</t>
    <phoneticPr fontId="8" type="noConversion"/>
  </si>
  <si>
    <t>Ravenna</t>
    <phoneticPr fontId="8" type="noConversion"/>
  </si>
  <si>
    <t xml:space="preserve">Vado Ligure </t>
    <phoneticPr fontId="8" type="noConversion"/>
  </si>
  <si>
    <t>CY-CY</t>
    <phoneticPr fontId="8" type="noConversion"/>
  </si>
  <si>
    <t>tariff add on Genova valid since 7st FEB 2024</t>
  </si>
  <si>
    <t>PIR01</t>
    <phoneticPr fontId="10" type="noConversion"/>
  </si>
  <si>
    <t>GOA01</t>
    <phoneticPr fontId="8" type="noConversion"/>
  </si>
  <si>
    <t>tariff add on Genova，valid since 6th Mar 2024</t>
  </si>
  <si>
    <t>Albania</t>
    <phoneticPr fontId="8" type="noConversion"/>
  </si>
  <si>
    <t>Durres</t>
    <phoneticPr fontId="8" type="noConversion"/>
  </si>
  <si>
    <t>Novorossiysk</t>
    <phoneticPr fontId="8" type="noConversion"/>
  </si>
  <si>
    <t>tariff add on Piraeus</t>
    <phoneticPr fontId="8" type="noConversion"/>
  </si>
  <si>
    <t>Spain</t>
  </si>
  <si>
    <t xml:space="preserve">tariff add on Valencia </t>
    <phoneticPr fontId="8" type="noConversion"/>
  </si>
  <si>
    <t>VLC01/BCN01</t>
    <phoneticPr fontId="8" type="noConversion"/>
  </si>
  <si>
    <t>tariff add on Valencia valid since 1st April</t>
  </si>
  <si>
    <t>Barcelona</t>
    <phoneticPr fontId="8" type="noConversion"/>
  </si>
  <si>
    <t>Arrecife</t>
    <phoneticPr fontId="8" type="noConversion"/>
  </si>
  <si>
    <t>tariff add on Barcelona</t>
    <phoneticPr fontId="8" type="noConversion"/>
  </si>
  <si>
    <t>MADRID CY/CY ( by rail )</t>
    <phoneticPr fontId="8" type="noConversion"/>
  </si>
  <si>
    <t>tariff add on Valencia</t>
    <phoneticPr fontId="8" type="noConversion"/>
  </si>
  <si>
    <t xml:space="preserve">tariff add on Barcelona </t>
    <phoneticPr fontId="8" type="noConversion"/>
  </si>
  <si>
    <t>Turkey</t>
  </si>
  <si>
    <t>tariff add on Ambali</t>
    <phoneticPr fontId="8" type="noConversion"/>
  </si>
  <si>
    <t>Iskenderun</t>
    <phoneticPr fontId="8" type="noConversion"/>
  </si>
  <si>
    <t>Aliaga</t>
    <phoneticPr fontId="8" type="noConversion"/>
  </si>
  <si>
    <t>Mersin</t>
    <phoneticPr fontId="8" type="noConversion"/>
  </si>
  <si>
    <t>Limassol</t>
    <phoneticPr fontId="10" type="noConversion"/>
  </si>
  <si>
    <t>Romania</t>
    <phoneticPr fontId="8" type="noConversion"/>
  </si>
  <si>
    <t xml:space="preserve">Israel </t>
    <phoneticPr fontId="8" type="noConversion"/>
  </si>
  <si>
    <t>Ashdod</t>
    <phoneticPr fontId="8" type="noConversion"/>
  </si>
  <si>
    <t>CY-LO</t>
    <phoneticPr fontId="8" type="noConversion"/>
  </si>
  <si>
    <t>Haifa</t>
    <phoneticPr fontId="8" type="noConversion"/>
  </si>
  <si>
    <t>t/s Port</t>
    <phoneticPr fontId="18" type="noConversion"/>
  </si>
  <si>
    <t>Destination</t>
    <phoneticPr fontId="20" type="noConversion"/>
  </si>
  <si>
    <t>20'</t>
    <phoneticPr fontId="18" type="noConversion"/>
  </si>
  <si>
    <t>40'</t>
    <phoneticPr fontId="18" type="noConversion"/>
  </si>
  <si>
    <t>Piraeus</t>
    <phoneticPr fontId="18" type="noConversion"/>
  </si>
  <si>
    <t>Add on as a through rate</t>
    <phoneticPr fontId="18" type="noConversion"/>
  </si>
  <si>
    <t>263S</t>
  </si>
  <si>
    <t>129S</t>
  </si>
  <si>
    <t>021S</t>
  </si>
  <si>
    <t>264S</t>
  </si>
  <si>
    <t>171S</t>
  </si>
  <si>
    <t>130S</t>
  </si>
  <si>
    <t>022S</t>
  </si>
  <si>
    <t>FRI</t>
  </si>
  <si>
    <t>THU</t>
  </si>
  <si>
    <t>030W</t>
  </si>
  <si>
    <t>OOCL TURKIYE</t>
  </si>
  <si>
    <t>EVER ARIA</t>
  </si>
  <si>
    <t>1311-008W</t>
  </si>
  <si>
    <t>EVER GENIUS</t>
  </si>
  <si>
    <t>COSCO SHIPPING SOLAR</t>
  </si>
  <si>
    <t>OOCL HONG KONG</t>
  </si>
  <si>
    <t>033W</t>
  </si>
  <si>
    <t>EVER GLORY</t>
  </si>
  <si>
    <t>0662-023W</t>
  </si>
  <si>
    <t>CMA CGM KIMBERLEY</t>
  </si>
  <si>
    <t>0MEILW1MA</t>
  </si>
  <si>
    <t>CMA CGM MAUI</t>
  </si>
  <si>
    <t>0MEINW1MA</t>
  </si>
  <si>
    <t>CMA CGM TENERE</t>
  </si>
  <si>
    <t>0MEIPW1MA</t>
  </si>
  <si>
    <t>CMA CGM BIG SUR</t>
  </si>
  <si>
    <t>0MEITW1MA</t>
  </si>
  <si>
    <t>CSCL VENUS</t>
  </si>
  <si>
    <t>081W</t>
  </si>
  <si>
    <t>EVER LUCENT</t>
  </si>
  <si>
    <t>064W</t>
  </si>
  <si>
    <t>CMA CGM GANGES</t>
  </si>
  <si>
    <t>0BEIPW1MA</t>
  </si>
  <si>
    <t>CMA CGM CALLISTO</t>
  </si>
  <si>
    <t>0BEIRW1MA</t>
  </si>
  <si>
    <t>CMA CGM LOIRE</t>
  </si>
  <si>
    <t>0BEITW1MA</t>
  </si>
  <si>
    <t>CMA CGM CENTAURUS</t>
  </si>
  <si>
    <t>0BEIVW1MA</t>
  </si>
  <si>
    <t>265S</t>
  </si>
  <si>
    <t>172S</t>
  </si>
  <si>
    <t>SIN</t>
  </si>
  <si>
    <t>131S</t>
  </si>
  <si>
    <t>023S</t>
  </si>
  <si>
    <t>266S</t>
  </si>
  <si>
    <t>173S</t>
  </si>
  <si>
    <t>132S</t>
  </si>
  <si>
    <t>024S</t>
  </si>
  <si>
    <t>267S</t>
  </si>
  <si>
    <t>CMA CGM GRACE BAY</t>
  </si>
  <si>
    <t>0FLQ9W1MA</t>
  </si>
  <si>
    <t>COSCO SHIPPING ARIES</t>
  </si>
  <si>
    <t>0723-025W</t>
  </si>
  <si>
    <t>OOCL VALENCIA</t>
  </si>
  <si>
    <t>003W</t>
  </si>
  <si>
    <t>COSCO SHIPPING UNIVERSE</t>
  </si>
  <si>
    <t>EVER GIVEN</t>
  </si>
  <si>
    <t>1312-022W</t>
  </si>
  <si>
    <t>CMA CGM LOUIS BLERIOT</t>
  </si>
  <si>
    <t>0FMH2W1MA</t>
  </si>
  <si>
    <t>EVER LIVING</t>
  </si>
  <si>
    <t>0724-066W</t>
  </si>
  <si>
    <t>OOCL GDYNIA</t>
  </si>
  <si>
    <t>004W</t>
  </si>
  <si>
    <t>OOCL SWEDEN</t>
  </si>
  <si>
    <t>APL MERLION</t>
  </si>
  <si>
    <t>0FLQDW1MA</t>
  </si>
  <si>
    <t>COSCO SHIPPING STAR</t>
  </si>
  <si>
    <t>022W</t>
  </si>
  <si>
    <t>EVER ART</t>
  </si>
  <si>
    <t>1313-009W</t>
  </si>
  <si>
    <t>EVER AEON</t>
  </si>
  <si>
    <t>1314-001W</t>
  </si>
  <si>
    <t>CMA CGM LOUVRE</t>
  </si>
  <si>
    <t>0FMH4W1MA</t>
  </si>
  <si>
    <t>EVER MASS</t>
  </si>
  <si>
    <t>0726-002W</t>
  </si>
  <si>
    <t>OOCL PORTUGAL</t>
  </si>
  <si>
    <t>001W</t>
  </si>
  <si>
    <t>APL TEMASEK</t>
  </si>
  <si>
    <t>0FLQFW1MA</t>
  </si>
  <si>
    <t>APL VANDA</t>
  </si>
  <si>
    <t>0FLQHW1MA</t>
  </si>
  <si>
    <t>COSCO SHIPPING LIBRA</t>
  </si>
  <si>
    <t>EVER ARM</t>
  </si>
  <si>
    <t>1315-010W</t>
  </si>
  <si>
    <t>CMA CGM TROCADERO</t>
  </si>
  <si>
    <t>0FMH6W1MA</t>
  </si>
  <si>
    <t>THESEUS</t>
  </si>
  <si>
    <t>0727-037W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</si>
</sst>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[$-409]d\-mmm;@"/>
    <numFmt numFmtId="165" formatCode="dd/mm"/>
    <numFmt numFmtId="166" formatCode="000&quot;S&quot;"/>
    <numFmt numFmtId="167" formatCode="&quot;Lilium V.&quot;#&quot;S&quot;"/>
    <numFmt numFmtId="168" formatCode="[$€-2]\ #,##0;[Red]\-[$€-2]\ #,##0"/>
    <numFmt numFmtId="169" formatCode="[$-F800]dddd\,\ mmmm\ dd\,\ yyyy"/>
    <numFmt numFmtId="170" formatCode="[$-F400]h:mm:ss\ AM/PM"/>
    <numFmt numFmtId="171" formatCode="[$-409]d/mmm;@"/>
    <numFmt numFmtId="172" formatCode="_ * #,##0_ ;_ * \-#,##0_ ;_ * &quot;-&quot;_ ;_ @_ "/>
    <numFmt numFmtId="173" formatCode="[$€-C07]\ #,##0"/>
    <numFmt numFmtId="174" formatCode="[$-14809]dd/mm/yyyy;@"/>
    <numFmt numFmtId="175" formatCode="0000&quot;S&quot;"/>
    <numFmt numFmtId="176" formatCode="[$-409]d\-mmm\-yy;@"/>
  </numFmts>
  <fonts count="1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8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b/>
      <sz val="12"/>
      <color rgb="FF006600"/>
      <name val="Arial"/>
      <family val="2"/>
    </font>
    <font>
      <b/>
      <sz val="12"/>
      <color rgb="FFFF0066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.VnTime"/>
      <family val="2"/>
    </font>
    <font>
      <b/>
      <sz val="12"/>
      <color rgb="FF000000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Calibri"/>
      <family val="2"/>
      <charset val="134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b/>
      <sz val="12"/>
      <color theme="5" tint="-0.249977111117893"/>
      <name val="Arial"/>
      <family val="2"/>
    </font>
    <font>
      <sz val="10"/>
      <color indexed="8"/>
      <name val="Times New Roman"/>
      <family val="2"/>
      <charset val="238"/>
    </font>
    <font>
      <sz val="11"/>
      <color rgb="FFFF0000"/>
      <name val="Arial"/>
      <family val="2"/>
    </font>
    <font>
      <sz val="12"/>
      <color rgb="FF008000"/>
      <name val="Arial"/>
      <family val="2"/>
    </font>
    <font>
      <b/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Arial"/>
      <family val="2"/>
      <charset val="238"/>
    </font>
    <font>
      <sz val="10.5"/>
      <color theme="1"/>
      <name val="Calibri"/>
      <family val="2"/>
      <charset val="238"/>
    </font>
    <font>
      <sz val="11"/>
      <color rgb="FF000000"/>
      <name val="SimSun"/>
    </font>
    <font>
      <sz val="11"/>
      <color rgb="FFFF0000"/>
      <name val="Arial"/>
      <family val="2"/>
      <charset val="238"/>
    </font>
    <font>
      <b/>
      <sz val="9"/>
      <color indexed="81"/>
      <name val="宋体"/>
      <charset val="1"/>
    </font>
    <font>
      <sz val="9"/>
      <color indexed="81"/>
      <name val="宋体"/>
      <charset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rgb="FFFF0000"/>
      <name val="Arial"/>
      <family val="2"/>
    </font>
    <font>
      <b/>
      <sz val="12"/>
      <color rgb="FF525252"/>
      <name val="Arial"/>
      <family val="2"/>
    </font>
    <font>
      <b/>
      <sz val="11"/>
      <color rgb="FFFF0000"/>
      <name val="Arial"/>
      <family val="2"/>
    </font>
    <font>
      <strike/>
      <sz val="10"/>
      <name val="Arial"/>
      <family val="2"/>
    </font>
    <font>
      <b/>
      <strike/>
      <sz val="11"/>
      <color rgb="FFFF0000"/>
      <name val="Arial"/>
      <family val="2"/>
    </font>
    <font>
      <strike/>
      <sz val="11"/>
      <color rgb="FFFF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auto="1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4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8" fillId="0" borderId="0"/>
    <xf numFmtId="0" fontId="43" fillId="0" borderId="0"/>
    <xf numFmtId="43" fontId="2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43" fillId="0" borderId="0"/>
    <xf numFmtId="0" fontId="56" fillId="0" borderId="0"/>
    <xf numFmtId="0" fontId="45" fillId="0" borderId="0">
      <alignment vertical="center"/>
    </xf>
    <xf numFmtId="0" fontId="48" fillId="0" borderId="0">
      <alignment vertical="center"/>
    </xf>
    <xf numFmtId="0" fontId="58" fillId="0" borderId="0"/>
    <xf numFmtId="169" fontId="49" fillId="0" borderId="0">
      <alignment vertical="center"/>
    </xf>
    <xf numFmtId="164" fontId="58" fillId="0" borderId="0"/>
    <xf numFmtId="0" fontId="55" fillId="0" borderId="0"/>
    <xf numFmtId="170" fontId="48" fillId="0" borderId="0"/>
    <xf numFmtId="170" fontId="55" fillId="0" borderId="0"/>
    <xf numFmtId="170" fontId="61" fillId="0" borderId="0"/>
    <xf numFmtId="170" fontId="48" fillId="0" borderId="0">
      <alignment vertical="center"/>
    </xf>
    <xf numFmtId="170" fontId="60" fillId="0" borderId="0">
      <alignment vertical="center"/>
    </xf>
    <xf numFmtId="170" fontId="55" fillId="0" borderId="0"/>
    <xf numFmtId="169" fontId="55" fillId="0" borderId="0">
      <alignment vertical="center"/>
    </xf>
    <xf numFmtId="169" fontId="48" fillId="0" borderId="0"/>
    <xf numFmtId="169" fontId="48" fillId="0" borderId="0"/>
    <xf numFmtId="169" fontId="58" fillId="0" borderId="0"/>
    <xf numFmtId="172" fontId="48" fillId="0" borderId="0" applyFont="0" applyFill="0" applyBorder="0" applyAlignment="0" applyProtection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0" fontId="43" fillId="0" borderId="0"/>
    <xf numFmtId="171" fontId="49" fillId="0" borderId="0"/>
    <xf numFmtId="0" fontId="65" fillId="10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0" borderId="0"/>
    <xf numFmtId="0" fontId="66" fillId="11" borderId="0" applyNumberFormat="0" applyBorder="0" applyAlignment="0" applyProtection="0">
      <alignment vertical="center"/>
    </xf>
    <xf numFmtId="0" fontId="68" fillId="12" borderId="31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9" fillId="0" borderId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4" fillId="8" borderId="0" applyNumberFormat="0" applyBorder="0" applyAlignment="0" applyProtection="0"/>
    <xf numFmtId="0" fontId="65" fillId="13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49" fillId="0" borderId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1" fontId="55" fillId="0" borderId="0"/>
    <xf numFmtId="0" fontId="71" fillId="0" borderId="32" applyNumberFormat="0" applyFill="0" applyAlignment="0" applyProtection="0">
      <alignment vertical="center"/>
    </xf>
    <xf numFmtId="175" fontId="49" fillId="0" borderId="0"/>
    <xf numFmtId="175" fontId="49" fillId="0" borderId="0"/>
    <xf numFmtId="0" fontId="55" fillId="0" borderId="0"/>
    <xf numFmtId="0" fontId="43" fillId="0" borderId="0"/>
    <xf numFmtId="0" fontId="49" fillId="0" borderId="0"/>
    <xf numFmtId="0" fontId="49" fillId="0" borderId="0"/>
    <xf numFmtId="173" fontId="67" fillId="0" borderId="0"/>
    <xf numFmtId="0" fontId="64" fillId="8" borderId="0" applyNumberFormat="0" applyBorder="0" applyAlignment="0" applyProtection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2" fillId="0" borderId="0"/>
    <xf numFmtId="0" fontId="19" fillId="0" borderId="0"/>
    <xf numFmtId="0" fontId="72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73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174" fontId="49" fillId="0" borderId="0"/>
    <xf numFmtId="0" fontId="2" fillId="0" borderId="0"/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26" borderId="36" applyNumberFormat="0" applyAlignment="0" applyProtection="0">
      <alignment vertical="center"/>
    </xf>
    <xf numFmtId="0" fontId="65" fillId="27" borderId="37" applyNumberFormat="0" applyFon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10" borderId="31" applyNumberFormat="0" applyAlignment="0" applyProtection="0">
      <alignment vertical="center"/>
    </xf>
    <xf numFmtId="0" fontId="82" fillId="12" borderId="38" applyNumberFormat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170" fontId="55" fillId="0" borderId="0"/>
    <xf numFmtId="0" fontId="43" fillId="0" borderId="0"/>
    <xf numFmtId="171" fontId="55" fillId="0" borderId="0"/>
    <xf numFmtId="0" fontId="55" fillId="0" borderId="0"/>
    <xf numFmtId="0" fontId="43" fillId="0" borderId="0"/>
    <xf numFmtId="171" fontId="55" fillId="0" borderId="0"/>
    <xf numFmtId="0" fontId="55" fillId="0" borderId="0"/>
    <xf numFmtId="176" fontId="49" fillId="0" borderId="0"/>
    <xf numFmtId="0" fontId="55" fillId="0" borderId="0"/>
    <xf numFmtId="176" fontId="55" fillId="0" borderId="0">
      <alignment vertical="center"/>
    </xf>
    <xf numFmtId="176" fontId="2" fillId="0" borderId="0"/>
    <xf numFmtId="176" fontId="2" fillId="0" borderId="0"/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/>
    <xf numFmtId="176" fontId="55" fillId="0" borderId="0"/>
    <xf numFmtId="176" fontId="2" fillId="0" borderId="0"/>
    <xf numFmtId="176" fontId="2" fillId="0" borderId="0"/>
    <xf numFmtId="176" fontId="55" fillId="0" borderId="0"/>
    <xf numFmtId="176" fontId="55" fillId="0" borderId="0"/>
    <xf numFmtId="176" fontId="84" fillId="0" borderId="0">
      <alignment vertical="center"/>
    </xf>
    <xf numFmtId="0" fontId="55" fillId="0" borderId="0"/>
    <xf numFmtId="176" fontId="49" fillId="0" borderId="0"/>
    <xf numFmtId="176" fontId="58" fillId="0" borderId="0"/>
    <xf numFmtId="176" fontId="58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55" fillId="0" borderId="0">
      <alignment vertical="center"/>
    </xf>
    <xf numFmtId="176" fontId="86" fillId="0" borderId="0" applyNumberFormat="0" applyFill="0" applyBorder="0" applyAlignment="0" applyProtection="0">
      <alignment vertical="top"/>
      <protection locked="0"/>
    </xf>
    <xf numFmtId="172" fontId="49" fillId="0" borderId="0" applyFont="0" applyFill="0" applyBorder="0" applyAlignment="0" applyProtection="0"/>
    <xf numFmtId="176" fontId="49" fillId="0" borderId="0">
      <alignment vertical="center"/>
    </xf>
    <xf numFmtId="0" fontId="4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176" fontId="85" fillId="0" borderId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173" fontId="88" fillId="0" borderId="0"/>
    <xf numFmtId="173" fontId="88" fillId="0" borderId="0"/>
    <xf numFmtId="0" fontId="72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73" fillId="33" borderId="0" applyNumberFormat="0" applyBorder="0" applyAlignment="0" applyProtection="0">
      <alignment vertical="center"/>
    </xf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171" fontId="48" fillId="0" borderId="0"/>
    <xf numFmtId="0" fontId="63" fillId="49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79" fillId="48" borderId="36" applyNumberFormat="0" applyAlignment="0" applyProtection="0">
      <alignment vertical="center"/>
    </xf>
    <xf numFmtId="0" fontId="65" fillId="30" borderId="37" applyNumberFormat="0" applyFont="0" applyAlignment="0" applyProtection="0">
      <alignment vertical="center"/>
    </xf>
    <xf numFmtId="0" fontId="68" fillId="36" borderId="31" applyNumberFormat="0" applyAlignment="0" applyProtection="0">
      <alignment vertical="center"/>
    </xf>
    <xf numFmtId="0" fontId="81" fillId="28" borderId="31" applyNumberFormat="0" applyAlignment="0" applyProtection="0">
      <alignment vertical="center"/>
    </xf>
    <xf numFmtId="0" fontId="82" fillId="36" borderId="38" applyNumberFormat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68" fillId="12" borderId="40" applyNumberFormat="0" applyAlignment="0" applyProtection="0">
      <alignment vertical="center"/>
    </xf>
    <xf numFmtId="0" fontId="82" fillId="12" borderId="43" applyNumberFormat="0" applyAlignment="0" applyProtection="0">
      <alignment vertical="center"/>
    </xf>
    <xf numFmtId="0" fontId="81" fillId="10" borderId="40" applyNumberFormat="0" applyAlignment="0" applyProtection="0">
      <alignment vertical="center"/>
    </xf>
    <xf numFmtId="0" fontId="65" fillId="27" borderId="42" applyNumberFormat="0" applyFont="0" applyAlignment="0" applyProtection="0">
      <alignment vertical="center"/>
    </xf>
    <xf numFmtId="0" fontId="68" fillId="12" borderId="46" applyNumberFormat="0" applyAlignment="0" applyProtection="0">
      <alignment vertical="center"/>
    </xf>
    <xf numFmtId="0" fontId="82" fillId="36" borderId="49" applyNumberFormat="0" applyAlignment="0" applyProtection="0">
      <alignment vertical="center"/>
    </xf>
    <xf numFmtId="0" fontId="71" fillId="0" borderId="47" applyNumberFormat="0" applyFill="0" applyAlignment="0" applyProtection="0">
      <alignment vertical="center"/>
    </xf>
    <xf numFmtId="0" fontId="68" fillId="36" borderId="46" applyNumberFormat="0" applyAlignment="0" applyProtection="0">
      <alignment vertical="center"/>
    </xf>
    <xf numFmtId="0" fontId="82" fillId="12" borderId="49" applyNumberFormat="0" applyAlignment="0" applyProtection="0">
      <alignment vertical="center"/>
    </xf>
    <xf numFmtId="0" fontId="71" fillId="0" borderId="47" applyNumberFormat="0" applyFill="0" applyAlignment="0" applyProtection="0">
      <alignment vertical="center"/>
    </xf>
    <xf numFmtId="0" fontId="81" fillId="28" borderId="46" applyNumberFormat="0" applyAlignment="0" applyProtection="0">
      <alignment vertical="center"/>
    </xf>
    <xf numFmtId="0" fontId="65" fillId="30" borderId="48" applyNumberFormat="0" applyFont="0" applyAlignment="0" applyProtection="0">
      <alignment vertical="center"/>
    </xf>
    <xf numFmtId="0" fontId="81" fillId="10" borderId="46" applyNumberFormat="0" applyAlignment="0" applyProtection="0">
      <alignment vertical="center"/>
    </xf>
    <xf numFmtId="0" fontId="65" fillId="27" borderId="48" applyNumberFormat="0" applyFont="0" applyAlignment="0" applyProtection="0">
      <alignment vertical="center"/>
    </xf>
    <xf numFmtId="0" fontId="65" fillId="30" borderId="42" applyNumberFormat="0" applyFont="0" applyAlignment="0" applyProtection="0">
      <alignment vertical="center"/>
    </xf>
    <xf numFmtId="0" fontId="68" fillId="36" borderId="40" applyNumberFormat="0" applyAlignment="0" applyProtection="0">
      <alignment vertical="center"/>
    </xf>
    <xf numFmtId="0" fontId="81" fillId="28" borderId="40" applyNumberFormat="0" applyAlignment="0" applyProtection="0">
      <alignment vertical="center"/>
    </xf>
    <xf numFmtId="0" fontId="82" fillId="36" borderId="43" applyNumberFormat="0" applyAlignment="0" applyProtection="0">
      <alignment vertical="center"/>
    </xf>
    <xf numFmtId="0" fontId="68" fillId="12" borderId="46" applyNumberFormat="0" applyAlignment="0" applyProtection="0">
      <alignment vertical="center"/>
    </xf>
    <xf numFmtId="0" fontId="82" fillId="12" borderId="49" applyNumberFormat="0" applyAlignment="0" applyProtection="0">
      <alignment vertical="center"/>
    </xf>
    <xf numFmtId="0" fontId="81" fillId="10" borderId="46" applyNumberFormat="0" applyAlignment="0" applyProtection="0">
      <alignment vertical="center"/>
    </xf>
    <xf numFmtId="0" fontId="65" fillId="27" borderId="48" applyNumberFormat="0" applyFont="0" applyAlignment="0" applyProtection="0">
      <alignment vertical="center"/>
    </xf>
  </cellStyleXfs>
  <cellXfs count="414">
    <xf numFmtId="0" fontId="0" fillId="0" borderId="0" xfId="0"/>
    <xf numFmtId="0" fontId="6" fillId="0" borderId="0" xfId="2" applyFont="1"/>
    <xf numFmtId="0" fontId="9" fillId="0" borderId="0" xfId="4" applyFont="1" applyAlignment="1">
      <alignment horizontal="right" vertical="center"/>
    </xf>
    <xf numFmtId="16" fontId="9" fillId="0" borderId="0" xfId="3" quotePrefix="1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5" fillId="0" borderId="0" xfId="2" applyFont="1" applyAlignment="1">
      <alignment horizontal="left"/>
    </xf>
    <xf numFmtId="0" fontId="16" fillId="0" borderId="0" xfId="2" applyFont="1" applyAlignment="1">
      <alignment wrapText="1"/>
    </xf>
    <xf numFmtId="0" fontId="22" fillId="0" borderId="0" xfId="2" applyFont="1" applyAlignment="1">
      <alignment horizontal="left"/>
    </xf>
    <xf numFmtId="0" fontId="23" fillId="2" borderId="0" xfId="2" applyFont="1" applyFill="1" applyAlignment="1">
      <alignment horizontal="center"/>
    </xf>
    <xf numFmtId="0" fontId="23" fillId="2" borderId="0" xfId="2" applyFont="1" applyFill="1" applyAlignment="1">
      <alignment horizontal="lef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0" fontId="17" fillId="0" borderId="0" xfId="2" applyFont="1"/>
    <xf numFmtId="165" fontId="26" fillId="0" borderId="0" xfId="1" applyNumberFormat="1" applyFont="1" applyFill="1" applyAlignment="1" applyProtection="1">
      <alignment horizontal="left"/>
    </xf>
    <xf numFmtId="0" fontId="25" fillId="0" borderId="6" xfId="2" applyFont="1" applyBorder="1" applyAlignment="1">
      <alignment horizontal="center"/>
    </xf>
    <xf numFmtId="0" fontId="4" fillId="3" borderId="10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left"/>
    </xf>
    <xf numFmtId="0" fontId="3" fillId="4" borderId="10" xfId="2" applyFont="1" applyFill="1" applyBorder="1" applyAlignment="1">
      <alignment horizontal="left"/>
    </xf>
    <xf numFmtId="0" fontId="3" fillId="4" borderId="10" xfId="2" applyFont="1" applyFill="1" applyBorder="1" applyAlignment="1">
      <alignment horizontal="right"/>
    </xf>
    <xf numFmtId="164" fontId="29" fillId="5" borderId="10" xfId="0" applyNumberFormat="1" applyFont="1" applyFill="1" applyBorder="1" applyAlignment="1">
      <alignment horizontal="center"/>
    </xf>
    <xf numFmtId="166" fontId="4" fillId="5" borderId="20" xfId="5" applyNumberFormat="1" applyFont="1" applyFill="1" applyBorder="1" applyAlignment="1">
      <alignment horizontal="center" vertical="center"/>
    </xf>
    <xf numFmtId="167" fontId="4" fillId="5" borderId="0" xfId="5" applyNumberFormat="1" applyFont="1" applyFill="1" applyAlignment="1">
      <alignment horizontal="center" vertical="center"/>
    </xf>
    <xf numFmtId="0" fontId="3" fillId="4" borderId="0" xfId="2" applyFont="1" applyFill="1" applyAlignment="1">
      <alignment horizontal="right"/>
    </xf>
    <xf numFmtId="16" fontId="27" fillId="4" borderId="0" xfId="5" applyNumberFormat="1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16" fontId="27" fillId="4" borderId="0" xfId="2" applyNumberFormat="1" applyFont="1" applyFill="1" applyAlignment="1">
      <alignment horizontal="center"/>
    </xf>
    <xf numFmtId="16" fontId="27" fillId="4" borderId="0" xfId="2" quotePrefix="1" applyNumberFormat="1" applyFont="1" applyFill="1" applyAlignment="1">
      <alignment horizontal="center"/>
    </xf>
    <xf numFmtId="0" fontId="10" fillId="5" borderId="0" xfId="4" applyFont="1" applyFill="1" applyAlignment="1">
      <alignment vertical="center"/>
    </xf>
    <xf numFmtId="1" fontId="33" fillId="0" borderId="0" xfId="3" applyNumberFormat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35" fillId="0" borderId="0" xfId="2" applyFont="1" applyAlignment="1">
      <alignment horizontal="center"/>
    </xf>
    <xf numFmtId="0" fontId="35" fillId="0" borderId="0" xfId="2" applyFont="1" applyAlignment="1">
      <alignment horizontal="left"/>
    </xf>
    <xf numFmtId="0" fontId="5" fillId="5" borderId="0" xfId="4" applyFont="1" applyFill="1" applyAlignment="1">
      <alignment vertical="center"/>
    </xf>
    <xf numFmtId="16" fontId="36" fillId="0" borderId="0" xfId="3" quotePrefix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6" fontId="38" fillId="0" borderId="0" xfId="3" quotePrefix="1" applyNumberFormat="1" applyFont="1" applyAlignment="1">
      <alignment horizontal="center" vertical="center"/>
    </xf>
    <xf numFmtId="0" fontId="39" fillId="4" borderId="0" xfId="5" applyFont="1" applyFill="1" applyAlignment="1">
      <alignment horizontal="center" wrapText="1"/>
    </xf>
    <xf numFmtId="0" fontId="5" fillId="2" borderId="0" xfId="3" applyFont="1" applyFill="1" applyAlignment="1">
      <alignment vertical="center"/>
    </xf>
    <xf numFmtId="0" fontId="10" fillId="0" borderId="0" xfId="3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" fontId="6" fillId="0" borderId="0" xfId="2" applyNumberFormat="1" applyFont="1"/>
    <xf numFmtId="0" fontId="6" fillId="0" borderId="0" xfId="2" applyFont="1" applyAlignment="1">
      <alignment horizontal="center"/>
    </xf>
    <xf numFmtId="16" fontId="40" fillId="0" borderId="0" xfId="5" applyNumberFormat="1" applyFont="1" applyAlignment="1">
      <alignment horizontal="center"/>
    </xf>
    <xf numFmtId="16" fontId="40" fillId="0" borderId="0" xfId="5" applyNumberFormat="1" applyFont="1" applyAlignment="1">
      <alignment horizontal="left"/>
    </xf>
    <xf numFmtId="0" fontId="17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left"/>
    </xf>
    <xf numFmtId="0" fontId="24" fillId="2" borderId="0" xfId="0" applyFont="1" applyFill="1"/>
    <xf numFmtId="0" fontId="24" fillId="2" borderId="27" xfId="0" applyFont="1" applyFill="1" applyBorder="1"/>
    <xf numFmtId="0" fontId="17" fillId="0" borderId="28" xfId="0" applyFont="1" applyBorder="1"/>
    <xf numFmtId="0" fontId="17" fillId="2" borderId="28" xfId="0" applyFont="1" applyFill="1" applyBorder="1" applyAlignment="1">
      <alignment horizontal="left"/>
    </xf>
    <xf numFmtId="0" fontId="46" fillId="2" borderId="0" xfId="0" applyFont="1" applyFill="1"/>
    <xf numFmtId="0" fontId="17" fillId="2" borderId="29" xfId="0" applyFont="1" applyFill="1" applyBorder="1"/>
    <xf numFmtId="0" fontId="17" fillId="2" borderId="28" xfId="0" applyFont="1" applyFill="1" applyBorder="1"/>
    <xf numFmtId="0" fontId="17" fillId="2" borderId="10" xfId="0" applyFont="1" applyFill="1" applyBorder="1"/>
    <xf numFmtId="0" fontId="17" fillId="2" borderId="0" xfId="0" applyFont="1" applyFill="1"/>
    <xf numFmtId="0" fontId="17" fillId="2" borderId="30" xfId="0" applyFont="1" applyFill="1" applyBorder="1"/>
    <xf numFmtId="0" fontId="17" fillId="2" borderId="20" xfId="0" applyFont="1" applyFill="1" applyBorder="1"/>
    <xf numFmtId="0" fontId="20" fillId="2" borderId="20" xfId="0" applyFont="1" applyFill="1" applyBorder="1"/>
    <xf numFmtId="0" fontId="20" fillId="2" borderId="28" xfId="0" applyFont="1" applyFill="1" applyBorder="1"/>
    <xf numFmtId="0" fontId="20" fillId="2" borderId="0" xfId="0" applyFont="1" applyFill="1"/>
    <xf numFmtId="0" fontId="48" fillId="2" borderId="28" xfId="0" applyFont="1" applyFill="1" applyBorder="1"/>
    <xf numFmtId="0" fontId="47" fillId="2" borderId="28" xfId="0" applyFont="1" applyFill="1" applyBorder="1"/>
    <xf numFmtId="0" fontId="17" fillId="2" borderId="28" xfId="6" applyFont="1" applyFill="1" applyBorder="1"/>
    <xf numFmtId="0" fontId="45" fillId="2" borderId="0" xfId="0" applyFont="1" applyFill="1"/>
    <xf numFmtId="0" fontId="52" fillId="0" borderId="0" xfId="0" applyFont="1" applyAlignment="1">
      <alignment vertical="center"/>
    </xf>
    <xf numFmtId="0" fontId="52" fillId="2" borderId="0" xfId="0" applyFont="1" applyFill="1" applyAlignment="1">
      <alignment vertical="center"/>
    </xf>
    <xf numFmtId="167" fontId="4" fillId="5" borderId="5" xfId="5" applyNumberFormat="1" applyFont="1" applyFill="1" applyBorder="1" applyAlignment="1">
      <alignment vertical="center"/>
    </xf>
    <xf numFmtId="16" fontId="29" fillId="5" borderId="11" xfId="0" applyNumberFormat="1" applyFont="1" applyFill="1" applyBorder="1"/>
    <xf numFmtId="166" fontId="29" fillId="5" borderId="13" xfId="5" applyNumberFormat="1" applyFont="1" applyFill="1" applyBorder="1" applyAlignment="1">
      <alignment horizontal="center"/>
    </xf>
    <xf numFmtId="164" fontId="29" fillId="5" borderId="13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 vertical="center"/>
    </xf>
    <xf numFmtId="16" fontId="32" fillId="4" borderId="17" xfId="2" applyNumberFormat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167" fontId="4" fillId="2" borderId="0" xfId="5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right"/>
    </xf>
    <xf numFmtId="0" fontId="3" fillId="4" borderId="0" xfId="2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 wrapText="1"/>
    </xf>
    <xf numFmtId="16" fontId="28" fillId="4" borderId="17" xfId="2" quotePrefix="1" applyNumberFormat="1" applyFont="1" applyFill="1" applyBorder="1" applyAlignment="1">
      <alignment horizontal="center"/>
    </xf>
    <xf numFmtId="16" fontId="4" fillId="4" borderId="17" xfId="2" quotePrefix="1" applyNumberFormat="1" applyFont="1" applyFill="1" applyBorder="1" applyAlignment="1">
      <alignment horizontal="center"/>
    </xf>
    <xf numFmtId="0" fontId="30" fillId="4" borderId="16" xfId="5" applyFont="1" applyFill="1" applyBorder="1" applyAlignment="1">
      <alignment horizontal="left" wrapText="1"/>
    </xf>
    <xf numFmtId="16" fontId="31" fillId="4" borderId="17" xfId="2" applyNumberFormat="1" applyFont="1" applyFill="1" applyBorder="1" applyAlignment="1">
      <alignment horizontal="center"/>
    </xf>
    <xf numFmtId="16" fontId="31" fillId="4" borderId="17" xfId="2" quotePrefix="1" applyNumberFormat="1" applyFont="1" applyFill="1" applyBorder="1" applyAlignment="1">
      <alignment horizontal="center"/>
    </xf>
    <xf numFmtId="0" fontId="32" fillId="4" borderId="19" xfId="0" applyFont="1" applyFill="1" applyBorder="1" applyAlignment="1">
      <alignment horizontal="left"/>
    </xf>
    <xf numFmtId="0" fontId="15" fillId="0" borderId="0" xfId="2" applyFont="1" applyBorder="1"/>
    <xf numFmtId="0" fontId="17" fillId="0" borderId="0" xfId="2" applyFont="1" applyBorder="1"/>
    <xf numFmtId="0" fontId="3" fillId="4" borderId="0" xfId="2" applyFont="1" applyFill="1" applyBorder="1"/>
    <xf numFmtId="0" fontId="90" fillId="4" borderId="0" xfId="2" applyFont="1" applyFill="1" applyBorder="1"/>
    <xf numFmtId="0" fontId="3" fillId="0" borderId="0" xfId="2" applyFont="1" applyBorder="1"/>
    <xf numFmtId="0" fontId="6" fillId="0" borderId="0" xfId="2" applyFont="1" applyBorder="1"/>
    <xf numFmtId="0" fontId="4" fillId="3" borderId="0" xfId="2" applyFont="1" applyFill="1" applyBorder="1" applyAlignment="1">
      <alignment horizontal="center" vertical="center"/>
    </xf>
    <xf numFmtId="0" fontId="18" fillId="4" borderId="0" xfId="2" applyFont="1" applyFill="1" applyBorder="1"/>
    <xf numFmtId="0" fontId="4" fillId="4" borderId="0" xfId="2" applyFont="1" applyFill="1" applyBorder="1"/>
    <xf numFmtId="0" fontId="30" fillId="4" borderId="0" xfId="2" applyFont="1" applyFill="1" applyBorder="1"/>
    <xf numFmtId="0" fontId="21" fillId="4" borderId="0" xfId="2" applyFont="1" applyFill="1" applyBorder="1"/>
    <xf numFmtId="0" fontId="87" fillId="4" borderId="0" xfId="2" applyFont="1" applyFill="1" applyBorder="1"/>
    <xf numFmtId="0" fontId="91" fillId="4" borderId="0" xfId="2" applyFont="1" applyFill="1" applyBorder="1"/>
    <xf numFmtId="0" fontId="3" fillId="4" borderId="13" xfId="2" applyFont="1" applyFill="1" applyBorder="1" applyAlignment="1">
      <alignment horizontal="left"/>
    </xf>
    <xf numFmtId="0" fontId="3" fillId="4" borderId="13" xfId="2" applyFont="1" applyFill="1" applyBorder="1" applyAlignment="1">
      <alignment horizontal="right"/>
    </xf>
    <xf numFmtId="0" fontId="3" fillId="4" borderId="13" xfId="2" applyFont="1" applyFill="1" applyBorder="1"/>
    <xf numFmtId="0" fontId="3" fillId="4" borderId="20" xfId="2" applyFont="1" applyFill="1" applyBorder="1"/>
    <xf numFmtId="0" fontId="3" fillId="4" borderId="5" xfId="2" applyFont="1" applyFill="1" applyBorder="1"/>
    <xf numFmtId="164" fontId="4" fillId="5" borderId="13" xfId="0" applyNumberFormat="1" applyFont="1" applyFill="1" applyBorder="1" applyAlignment="1">
      <alignment horizontal="center" vertical="center"/>
    </xf>
    <xf numFmtId="166" fontId="4" fillId="5" borderId="13" xfId="5" applyNumberFormat="1" applyFont="1" applyFill="1" applyBorder="1" applyAlignment="1">
      <alignment horizontal="center" vertical="center"/>
    </xf>
    <xf numFmtId="167" fontId="4" fillId="5" borderId="11" xfId="5" applyNumberFormat="1" applyFont="1" applyFill="1" applyBorder="1" applyAlignment="1">
      <alignment vertical="center"/>
    </xf>
    <xf numFmtId="0" fontId="3" fillId="4" borderId="11" xfId="2" applyFont="1" applyFill="1" applyBorder="1" applyAlignment="1">
      <alignment horizontal="left"/>
    </xf>
    <xf numFmtId="16" fontId="30" fillId="4" borderId="17" xfId="2" quotePrefix="1" applyNumberFormat="1" applyFont="1" applyFill="1" applyBorder="1" applyAlignment="1">
      <alignment horizontal="center"/>
    </xf>
    <xf numFmtId="0" fontId="94" fillId="5" borderId="21" xfId="0" applyFont="1" applyFill="1" applyBorder="1" applyAlignment="1">
      <alignment horizontal="left" vertical="center"/>
    </xf>
    <xf numFmtId="0" fontId="4" fillId="50" borderId="1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22" fillId="0" borderId="0" xfId="2" applyFont="1" applyAlignment="1">
      <alignment horizontal="left" vertical="center"/>
    </xf>
    <xf numFmtId="0" fontId="23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165" fontId="26" fillId="0" borderId="0" xfId="1" applyNumberFormat="1" applyFont="1" applyFill="1" applyAlignment="1" applyProtection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50" borderId="1" xfId="2" applyFont="1" applyFill="1" applyBorder="1" applyAlignment="1">
      <alignment vertical="center"/>
    </xf>
    <xf numFmtId="0" fontId="18" fillId="4" borderId="14" xfId="0" applyFont="1" applyFill="1" applyBorder="1" applyAlignment="1">
      <alignment horizontal="left" vertical="center"/>
    </xf>
    <xf numFmtId="0" fontId="18" fillId="4" borderId="0" xfId="2" applyFont="1" applyFill="1" applyBorder="1" applyAlignment="1">
      <alignment vertical="center"/>
    </xf>
    <xf numFmtId="166" fontId="29" fillId="5" borderId="13" xfId="5" applyNumberFormat="1" applyFont="1" applyFill="1" applyBorder="1" applyAlignment="1">
      <alignment horizontal="center" vertical="center"/>
    </xf>
    <xf numFmtId="164" fontId="29" fillId="5" borderId="13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vertical="center"/>
    </xf>
    <xf numFmtId="0" fontId="30" fillId="4" borderId="16" xfId="5" applyFont="1" applyFill="1" applyBorder="1" applyAlignment="1">
      <alignment horizontal="left" vertical="center" wrapText="1"/>
    </xf>
    <xf numFmtId="0" fontId="30" fillId="4" borderId="0" xfId="2" applyFont="1" applyFill="1" applyBorder="1" applyAlignment="1">
      <alignment vertical="center"/>
    </xf>
    <xf numFmtId="0" fontId="87" fillId="4" borderId="0" xfId="2" applyFont="1" applyFill="1" applyBorder="1" applyAlignment="1">
      <alignment vertical="center"/>
    </xf>
    <xf numFmtId="0" fontId="90" fillId="4" borderId="0" xfId="2" applyFont="1" applyFill="1" applyBorder="1" applyAlignment="1">
      <alignment vertical="center"/>
    </xf>
    <xf numFmtId="0" fontId="3" fillId="4" borderId="0" xfId="2" applyFont="1" applyFill="1" applyAlignment="1">
      <alignment horizontal="right" vertical="center"/>
    </xf>
    <xf numFmtId="0" fontId="3" fillId="4" borderId="0" xfId="2" applyFont="1" applyFill="1" applyBorder="1" applyAlignment="1">
      <alignment horizontal="right" vertical="center"/>
    </xf>
    <xf numFmtId="0" fontId="3" fillId="4" borderId="0" xfId="2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" fontId="27" fillId="4" borderId="0" xfId="2" applyNumberFormat="1" applyFont="1" applyFill="1" applyAlignment="1">
      <alignment horizontal="center" vertical="center"/>
    </xf>
    <xf numFmtId="16" fontId="27" fillId="4" borderId="0" xfId="2" quotePrefix="1" applyNumberFormat="1" applyFont="1" applyFill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9" fillId="4" borderId="0" xfId="5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6" fontId="40" fillId="0" borderId="0" xfId="5" applyNumberFormat="1" applyFont="1" applyAlignment="1">
      <alignment horizontal="center" vertical="center"/>
    </xf>
    <xf numFmtId="16" fontId="40" fillId="0" borderId="0" xfId="5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6" fontId="87" fillId="4" borderId="18" xfId="5" applyNumberFormat="1" applyFont="1" applyFill="1" applyBorder="1" applyAlignment="1">
      <alignment horizontal="center" vertical="center"/>
    </xf>
    <xf numFmtId="0" fontId="24" fillId="2" borderId="23" xfId="0" applyFont="1" applyFill="1" applyBorder="1"/>
    <xf numFmtId="0" fontId="24" fillId="2" borderId="24" xfId="0" applyFont="1" applyFill="1" applyBorder="1"/>
    <xf numFmtId="0" fontId="17" fillId="2" borderId="24" xfId="0" applyFont="1" applyFill="1" applyBorder="1"/>
    <xf numFmtId="0" fontId="25" fillId="2" borderId="24" xfId="0" applyFont="1" applyFill="1" applyBorder="1"/>
    <xf numFmtId="0" fontId="24" fillId="2" borderId="25" xfId="0" applyFont="1" applyFill="1" applyBorder="1"/>
    <xf numFmtId="0" fontId="24" fillId="2" borderId="26" xfId="0" applyFont="1" applyFill="1" applyBorder="1"/>
    <xf numFmtId="0" fontId="17" fillId="2" borderId="27" xfId="0" applyFont="1" applyFill="1" applyBorder="1"/>
    <xf numFmtId="0" fontId="95" fillId="2" borderId="28" xfId="0" applyFont="1" applyFill="1" applyBorder="1"/>
    <xf numFmtId="0" fontId="17" fillId="2" borderId="8" xfId="0" applyFont="1" applyFill="1" applyBorder="1"/>
    <xf numFmtId="0" fontId="17" fillId="0" borderId="8" xfId="0" applyFont="1" applyBorder="1"/>
    <xf numFmtId="49" fontId="47" fillId="0" borderId="28" xfId="0" applyNumberFormat="1" applyFont="1" applyBorder="1"/>
    <xf numFmtId="0" fontId="47" fillId="0" borderId="50" xfId="0" applyFont="1" applyBorder="1"/>
    <xf numFmtId="0" fontId="17" fillId="0" borderId="51" xfId="0" applyFont="1" applyBorder="1"/>
    <xf numFmtId="0" fontId="17" fillId="2" borderId="51" xfId="0" applyFont="1" applyFill="1" applyBorder="1"/>
    <xf numFmtId="0" fontId="89" fillId="2" borderId="0" xfId="0" applyFont="1" applyFill="1"/>
    <xf numFmtId="0" fontId="13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center" vertical="center"/>
    </xf>
    <xf numFmtId="0" fontId="44" fillId="51" borderId="2" xfId="0" applyFont="1" applyFill="1" applyBorder="1" applyAlignment="1">
      <alignment vertical="center"/>
    </xf>
    <xf numFmtId="0" fontId="44" fillId="51" borderId="3" xfId="0" applyFont="1" applyFill="1" applyBorder="1" applyAlignment="1">
      <alignment vertical="center"/>
    </xf>
    <xf numFmtId="0" fontId="97" fillId="51" borderId="0" xfId="6" applyFont="1" applyFill="1" applyAlignment="1">
      <alignment horizontal="center" vertical="center"/>
    </xf>
    <xf numFmtId="0" fontId="98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99" fillId="2" borderId="0" xfId="0" applyFont="1" applyFill="1" applyAlignment="1">
      <alignment horizontal="left" vertical="center"/>
    </xf>
    <xf numFmtId="0" fontId="101" fillId="2" borderId="0" xfId="0" applyFont="1" applyFill="1" applyAlignment="1">
      <alignment horizontal="left" vertical="center"/>
    </xf>
    <xf numFmtId="0" fontId="105" fillId="2" borderId="0" xfId="0" applyFont="1" applyFill="1" applyAlignment="1">
      <alignment vertical="center"/>
    </xf>
    <xf numFmtId="0" fontId="4" fillId="0" borderId="6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107" fillId="0" borderId="0" xfId="7" applyFont="1" applyAlignment="1">
      <alignment vertical="center"/>
    </xf>
    <xf numFmtId="0" fontId="107" fillId="0" borderId="0" xfId="7" applyFont="1"/>
    <xf numFmtId="0" fontId="107" fillId="0" borderId="6" xfId="7" applyFont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87" fillId="4" borderId="16" xfId="0" applyFont="1" applyFill="1" applyBorder="1" applyAlignment="1">
      <alignment horizontal="left"/>
    </xf>
    <xf numFmtId="16" fontId="87" fillId="4" borderId="17" xfId="2" applyNumberFormat="1" applyFont="1" applyFill="1" applyBorder="1" applyAlignment="1">
      <alignment horizontal="center"/>
    </xf>
    <xf numFmtId="0" fontId="91" fillId="4" borderId="52" xfId="0" applyFont="1" applyFill="1" applyBorder="1" applyAlignment="1">
      <alignment horizontal="left"/>
    </xf>
    <xf numFmtId="16" fontId="91" fillId="4" borderId="18" xfId="2" applyNumberFormat="1" applyFont="1" applyFill="1" applyBorder="1" applyAlignment="1">
      <alignment horizontal="center"/>
    </xf>
    <xf numFmtId="0" fontId="87" fillId="4" borderId="52" xfId="0" applyFont="1" applyFill="1" applyBorder="1" applyAlignment="1">
      <alignment horizontal="left" vertical="center"/>
    </xf>
    <xf numFmtId="0" fontId="111" fillId="2" borderId="0" xfId="3" applyFont="1" applyFill="1" applyAlignment="1">
      <alignment vertical="center"/>
    </xf>
    <xf numFmtId="167" fontId="29" fillId="5" borderId="11" xfId="5" applyNumberFormat="1" applyFont="1" applyFill="1" applyBorder="1" applyAlignment="1">
      <alignment vertical="center"/>
    </xf>
    <xf numFmtId="16" fontId="4" fillId="5" borderId="11" xfId="0" applyNumberFormat="1" applyFont="1" applyFill="1" applyBorder="1"/>
    <xf numFmtId="166" fontId="4" fillId="5" borderId="13" xfId="5" applyNumberFormat="1" applyFont="1" applyFill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/>
    </xf>
    <xf numFmtId="0" fontId="112" fillId="4" borderId="0" xfId="2" applyFont="1" applyFill="1" applyBorder="1"/>
    <xf numFmtId="16" fontId="91" fillId="4" borderId="17" xfId="2" applyNumberFormat="1" applyFont="1" applyFill="1" applyBorder="1" applyAlignment="1">
      <alignment horizontal="center"/>
    </xf>
    <xf numFmtId="167" fontId="29" fillId="5" borderId="5" xfId="5" applyNumberFormat="1" applyFont="1" applyFill="1" applyBorder="1" applyAlignment="1">
      <alignment vertical="center"/>
    </xf>
    <xf numFmtId="166" fontId="29" fillId="5" borderId="20" xfId="5" applyNumberFormat="1" applyFont="1" applyFill="1" applyBorder="1" applyAlignment="1">
      <alignment horizontal="center" vertical="center"/>
    </xf>
    <xf numFmtId="164" fontId="29" fillId="5" borderId="20" xfId="0" applyNumberFormat="1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left" vertical="center"/>
    </xf>
    <xf numFmtId="0" fontId="4" fillId="3" borderId="56" xfId="2" applyFont="1" applyFill="1" applyBorder="1" applyAlignment="1">
      <alignment horizontal="center" vertical="center"/>
    </xf>
    <xf numFmtId="0" fontId="4" fillId="3" borderId="56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16" fontId="18" fillId="4" borderId="54" xfId="2" applyNumberFormat="1" applyFont="1" applyFill="1" applyBorder="1" applyAlignment="1">
      <alignment horizontal="center" vertical="center"/>
    </xf>
    <xf numFmtId="16" fontId="4" fillId="4" borderId="17" xfId="2" applyNumberFormat="1" applyFont="1" applyFill="1" applyBorder="1" applyAlignment="1">
      <alignment horizontal="center" vertical="center"/>
    </xf>
    <xf numFmtId="16" fontId="30" fillId="4" borderId="17" xfId="5" applyNumberFormat="1" applyFont="1" applyFill="1" applyBorder="1" applyAlignment="1">
      <alignment horizontal="center" vertical="center"/>
    </xf>
    <xf numFmtId="16" fontId="18" fillId="4" borderId="15" xfId="2" applyNumberFormat="1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/>
    </xf>
    <xf numFmtId="16" fontId="6" fillId="0" borderId="0" xfId="2" applyNumberFormat="1" applyFont="1" applyAlignment="1">
      <alignment horizontal="center" vertical="center"/>
    </xf>
    <xf numFmtId="0" fontId="4" fillId="4" borderId="58" xfId="0" applyFont="1" applyFill="1" applyBorder="1" applyAlignment="1">
      <alignment horizontal="left" vertical="center" wrapText="1"/>
    </xf>
    <xf numFmtId="16" fontId="4" fillId="4" borderId="59" xfId="2" applyNumberFormat="1" applyFont="1" applyFill="1" applyBorder="1" applyAlignment="1">
      <alignment horizontal="center" vertical="center"/>
    </xf>
    <xf numFmtId="16" fontId="4" fillId="4" borderId="59" xfId="2" quotePrefix="1" applyNumberFormat="1" applyFont="1" applyFill="1" applyBorder="1" applyAlignment="1">
      <alignment horizontal="center" vertical="center"/>
    </xf>
    <xf numFmtId="0" fontId="30" fillId="4" borderId="58" xfId="5" applyFont="1" applyFill="1" applyBorder="1" applyAlignment="1">
      <alignment horizontal="left" vertical="center" wrapText="1"/>
    </xf>
    <xf numFmtId="16" fontId="30" fillId="4" borderId="59" xfId="5" applyNumberFormat="1" applyFont="1" applyFill="1" applyBorder="1" applyAlignment="1">
      <alignment horizontal="center" vertical="center"/>
    </xf>
    <xf numFmtId="16" fontId="30" fillId="4" borderId="59" xfId="2" quotePrefix="1" applyNumberFormat="1" applyFont="1" applyFill="1" applyBorder="1" applyAlignment="1">
      <alignment horizontal="center" vertical="center"/>
    </xf>
    <xf numFmtId="0" fontId="87" fillId="4" borderId="61" xfId="0" applyFont="1" applyFill="1" applyBorder="1" applyAlignment="1">
      <alignment horizontal="left" vertical="center"/>
    </xf>
    <xf numFmtId="16" fontId="87" fillId="4" borderId="60" xfId="5" applyNumberFormat="1" applyFont="1" applyFill="1" applyBorder="1" applyAlignment="1">
      <alignment horizontal="center" vertical="center"/>
    </xf>
    <xf numFmtId="16" fontId="87" fillId="4" borderId="60" xfId="2" applyNumberFormat="1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left" vertical="center"/>
    </xf>
    <xf numFmtId="0" fontId="4" fillId="4" borderId="59" xfId="0" applyFont="1" applyFill="1" applyBorder="1" applyAlignment="1">
      <alignment horizontal="left" vertical="center"/>
    </xf>
    <xf numFmtId="0" fontId="30" fillId="4" borderId="59" xfId="5" applyFont="1" applyFill="1" applyBorder="1" applyAlignment="1">
      <alignment horizontal="left" vertical="center" wrapText="1"/>
    </xf>
    <xf numFmtId="0" fontId="87" fillId="4" borderId="60" xfId="0" applyFont="1" applyFill="1" applyBorder="1" applyAlignment="1">
      <alignment horizontal="left" vertical="center"/>
    </xf>
    <xf numFmtId="0" fontId="18" fillId="4" borderId="62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0" fontId="30" fillId="4" borderId="17" xfId="5" applyFont="1" applyFill="1" applyBorder="1" applyAlignment="1">
      <alignment horizontal="left" vertical="center" wrapText="1"/>
    </xf>
    <xf numFmtId="0" fontId="87" fillId="4" borderId="18" xfId="0" applyFont="1" applyFill="1" applyBorder="1" applyAlignment="1">
      <alignment horizontal="left" vertical="center"/>
    </xf>
    <xf numFmtId="0" fontId="100" fillId="2" borderId="0" xfId="0" applyFont="1" applyFill="1" applyAlignment="1">
      <alignment horizontal="justify" vertical="center" wrapText="1"/>
    </xf>
    <xf numFmtId="16" fontId="4" fillId="4" borderId="62" xfId="2" quotePrefix="1" applyNumberFormat="1" applyFont="1" applyFill="1" applyBorder="1" applyAlignment="1">
      <alignment horizontal="center"/>
    </xf>
    <xf numFmtId="16" fontId="12" fillId="4" borderId="62" xfId="2" applyNumberFormat="1" applyFont="1" applyFill="1" applyBorder="1" applyAlignment="1">
      <alignment horizontal="center"/>
    </xf>
    <xf numFmtId="0" fontId="25" fillId="0" borderId="0" xfId="2" applyFont="1" applyAlignment="1">
      <alignment horizontal="center"/>
    </xf>
    <xf numFmtId="16" fontId="4" fillId="4" borderId="17" xfId="2" applyNumberFormat="1" applyFont="1" applyFill="1" applyBorder="1" applyAlignment="1">
      <alignment horizontal="center"/>
    </xf>
    <xf numFmtId="16" fontId="30" fillId="4" borderId="17" xfId="5" applyNumberFormat="1" applyFont="1" applyFill="1" applyBorder="1" applyAlignment="1">
      <alignment horizontal="center"/>
    </xf>
    <xf numFmtId="16" fontId="87" fillId="4" borderId="17" xfId="5" applyNumberFormat="1" applyFont="1" applyFill="1" applyBorder="1" applyAlignment="1">
      <alignment horizontal="center"/>
    </xf>
    <xf numFmtId="16" fontId="91" fillId="4" borderId="18" xfId="5" applyNumberFormat="1" applyFont="1" applyFill="1" applyBorder="1" applyAlignment="1">
      <alignment horizontal="center"/>
    </xf>
    <xf numFmtId="16" fontId="31" fillId="4" borderId="17" xfId="5" applyNumberFormat="1" applyFont="1" applyFill="1" applyBorder="1" applyAlignment="1">
      <alignment horizontal="center"/>
    </xf>
    <xf numFmtId="16" fontId="27" fillId="4" borderId="0" xfId="5" applyNumberFormat="1" applyFont="1" applyFill="1" applyAlignment="1">
      <alignment horizontal="center"/>
    </xf>
    <xf numFmtId="16" fontId="6" fillId="0" borderId="0" xfId="2" applyNumberFormat="1" applyFont="1" applyAlignment="1">
      <alignment horizontal="center"/>
    </xf>
    <xf numFmtId="0" fontId="112" fillId="4" borderId="52" xfId="0" applyFont="1" applyFill="1" applyBorder="1" applyAlignment="1">
      <alignment horizontal="left"/>
    </xf>
    <xf numFmtId="16" fontId="112" fillId="4" borderId="18" xfId="5" applyNumberFormat="1" applyFont="1" applyFill="1" applyBorder="1" applyAlignment="1">
      <alignment horizontal="center"/>
    </xf>
    <xf numFmtId="0" fontId="12" fillId="4" borderId="62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 wrapText="1"/>
    </xf>
    <xf numFmtId="0" fontId="30" fillId="4" borderId="17" xfId="5" applyFont="1" applyFill="1" applyBorder="1" applyAlignment="1">
      <alignment horizontal="left" wrapText="1"/>
    </xf>
    <xf numFmtId="0" fontId="32" fillId="4" borderId="17" xfId="0" applyFont="1" applyFill="1" applyBorder="1" applyAlignment="1">
      <alignment horizontal="left"/>
    </xf>
    <xf numFmtId="0" fontId="87" fillId="4" borderId="17" xfId="0" applyFont="1" applyFill="1" applyBorder="1" applyAlignment="1">
      <alignment horizontal="left"/>
    </xf>
    <xf numFmtId="0" fontId="91" fillId="4" borderId="18" xfId="0" applyFont="1" applyFill="1" applyBorder="1" applyAlignment="1">
      <alignment horizontal="left"/>
    </xf>
    <xf numFmtId="0" fontId="112" fillId="4" borderId="18" xfId="0" applyFont="1" applyFill="1" applyBorder="1" applyAlignment="1">
      <alignment horizontal="left"/>
    </xf>
    <xf numFmtId="0" fontId="30" fillId="4" borderId="17" xfId="5" applyFont="1" applyFill="1" applyBorder="1" applyAlignment="1">
      <alignment horizontal="left" vertical="center"/>
    </xf>
    <xf numFmtId="0" fontId="18" fillId="4" borderId="54" xfId="0" applyFont="1" applyFill="1" applyBorder="1" applyAlignment="1">
      <alignment horizontal="left" vertical="center"/>
    </xf>
    <xf numFmtId="0" fontId="105" fillId="2" borderId="0" xfId="0" applyFont="1" applyFill="1" applyAlignment="1">
      <alignment horizontal="left" vertical="center"/>
    </xf>
    <xf numFmtId="0" fontId="4" fillId="0" borderId="56" xfId="7" applyFont="1" applyBorder="1" applyAlignment="1">
      <alignment horizontal="center"/>
    </xf>
    <xf numFmtId="0" fontId="2" fillId="0" borderId="56" xfId="7" applyFont="1" applyBorder="1" applyAlignment="1">
      <alignment horizontal="center"/>
    </xf>
    <xf numFmtId="0" fontId="2" fillId="0" borderId="56" xfId="7" applyFont="1" applyBorder="1"/>
    <xf numFmtId="0" fontId="108" fillId="0" borderId="56" xfId="7" applyFont="1" applyBorder="1" applyAlignment="1">
      <alignment horizontal="center"/>
    </xf>
    <xf numFmtId="0" fontId="17" fillId="0" borderId="56" xfId="7" applyFont="1" applyBorder="1"/>
    <xf numFmtId="0" fontId="17" fillId="0" borderId="8" xfId="7" applyFont="1" applyBorder="1"/>
    <xf numFmtId="0" fontId="3" fillId="0" borderId="8" xfId="7" applyFont="1" applyBorder="1"/>
    <xf numFmtId="0" fontId="20" fillId="0" borderId="10" xfId="7" applyFont="1" applyBorder="1" applyAlignment="1">
      <alignment horizontal="center" vertical="center"/>
    </xf>
    <xf numFmtId="0" fontId="53" fillId="0" borderId="56" xfId="7" applyFont="1" applyBorder="1" applyAlignment="1">
      <alignment horizontal="center"/>
    </xf>
    <xf numFmtId="0" fontId="95" fillId="0" borderId="56" xfId="7" applyFont="1" applyBorder="1"/>
    <xf numFmtId="0" fontId="95" fillId="0" borderId="8" xfId="7" applyFont="1" applyBorder="1"/>
    <xf numFmtId="0" fontId="108" fillId="0" borderId="56" xfId="7" applyFont="1" applyBorder="1"/>
    <xf numFmtId="0" fontId="0" fillId="2" borderId="0" xfId="0" applyFill="1" applyAlignment="1">
      <alignment vertical="center"/>
    </xf>
    <xf numFmtId="0" fontId="89" fillId="0" borderId="56" xfId="7" applyFont="1" applyBorder="1"/>
    <xf numFmtId="0" fontId="89" fillId="0" borderId="8" xfId="7" applyFont="1" applyBorder="1"/>
    <xf numFmtId="0" fontId="60" fillId="2" borderId="0" xfId="0" applyFont="1" applyFill="1" applyAlignment="1">
      <alignment vertical="center"/>
    </xf>
    <xf numFmtId="0" fontId="20" fillId="0" borderId="13" xfId="7" applyFont="1" applyBorder="1" applyAlignment="1">
      <alignment horizontal="center" vertical="center"/>
    </xf>
    <xf numFmtId="0" fontId="20" fillId="0" borderId="56" xfId="7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109" fillId="0" borderId="56" xfId="7" applyFont="1" applyBorder="1" applyAlignment="1">
      <alignment horizontal="center"/>
    </xf>
    <xf numFmtId="2" fontId="114" fillId="0" borderId="56" xfId="7" applyNumberFormat="1" applyFont="1" applyBorder="1" applyAlignment="1">
      <alignment horizontal="center"/>
    </xf>
    <xf numFmtId="2" fontId="114" fillId="0" borderId="56" xfId="7" applyNumberFormat="1" applyFont="1" applyBorder="1"/>
    <xf numFmtId="2" fontId="109" fillId="0" borderId="56" xfId="7" applyNumberFormat="1" applyFont="1" applyBorder="1" applyAlignment="1">
      <alignment horizontal="center"/>
    </xf>
    <xf numFmtId="2" fontId="115" fillId="0" borderId="56" xfId="7" applyNumberFormat="1" applyFont="1" applyBorder="1" applyAlignment="1">
      <alignment horizontal="center" vertical="center"/>
    </xf>
    <xf numFmtId="2" fontId="116" fillId="0" borderId="56" xfId="7" applyNumberFormat="1" applyFont="1" applyBorder="1"/>
    <xf numFmtId="2" fontId="116" fillId="0" borderId="8" xfId="7" applyNumberFormat="1" applyFont="1" applyBorder="1"/>
    <xf numFmtId="0" fontId="53" fillId="0" borderId="56" xfId="7" applyFont="1" applyBorder="1"/>
    <xf numFmtId="0" fontId="110" fillId="0" borderId="56" xfId="7" applyFont="1" applyBorder="1" applyAlignment="1">
      <alignment horizontal="center" vertical="center"/>
    </xf>
    <xf numFmtId="0" fontId="17" fillId="2" borderId="56" xfId="0" applyFont="1" applyFill="1" applyBorder="1"/>
    <xf numFmtId="0" fontId="24" fillId="2" borderId="56" xfId="0" applyFont="1" applyFill="1" applyBorder="1"/>
    <xf numFmtId="0" fontId="20" fillId="2" borderId="56" xfId="0" applyFont="1" applyFill="1" applyBorder="1"/>
    <xf numFmtId="0" fontId="17" fillId="2" borderId="56" xfId="0" applyFont="1" applyFill="1" applyBorder="1" applyAlignment="1">
      <alignment horizontal="left"/>
    </xf>
    <xf numFmtId="0" fontId="89" fillId="2" borderId="28" xfId="0" applyFont="1" applyFill="1" applyBorder="1" applyAlignment="1">
      <alignment horizontal="left"/>
    </xf>
    <xf numFmtId="0" fontId="17" fillId="2" borderId="63" xfId="0" applyFont="1" applyFill="1" applyBorder="1" applyAlignment="1">
      <alignment horizontal="left"/>
    </xf>
    <xf numFmtId="0" fontId="89" fillId="2" borderId="10" xfId="0" applyFont="1" applyFill="1" applyBorder="1"/>
    <xf numFmtId="0" fontId="46" fillId="2" borderId="56" xfId="0" applyFont="1" applyFill="1" applyBorder="1"/>
    <xf numFmtId="0" fontId="47" fillId="2" borderId="56" xfId="0" applyFont="1" applyFill="1" applyBorder="1"/>
    <xf numFmtId="0" fontId="95" fillId="2" borderId="56" xfId="0" applyFont="1" applyFill="1" applyBorder="1"/>
    <xf numFmtId="0" fontId="95" fillId="0" borderId="56" xfId="0" applyFont="1" applyBorder="1"/>
    <xf numFmtId="0" fontId="17" fillId="0" borderId="56" xfId="0" applyFont="1" applyBorder="1"/>
    <xf numFmtId="0" fontId="17" fillId="2" borderId="55" xfId="0" applyFont="1" applyFill="1" applyBorder="1"/>
    <xf numFmtId="0" fontId="17" fillId="2" borderId="56" xfId="0" quotePrefix="1" applyFont="1" applyFill="1" applyBorder="1" applyAlignment="1">
      <alignment horizontal="left"/>
    </xf>
    <xf numFmtId="0" fontId="89" fillId="2" borderId="56" xfId="0" applyFont="1" applyFill="1" applyBorder="1"/>
    <xf numFmtId="168" fontId="17" fillId="2" borderId="56" xfId="0" applyNumberFormat="1" applyFont="1" applyFill="1" applyBorder="1"/>
    <xf numFmtId="0" fontId="47" fillId="0" borderId="56" xfId="0" applyFont="1" applyBorder="1"/>
    <xf numFmtId="168" fontId="44" fillId="51" borderId="56" xfId="0" applyNumberFormat="1" applyFont="1" applyFill="1" applyBorder="1" applyAlignment="1">
      <alignment vertical="center"/>
    </xf>
    <xf numFmtId="168" fontId="41" fillId="51" borderId="56" xfId="0" applyNumberFormat="1" applyFont="1" applyFill="1" applyBorder="1" applyAlignment="1">
      <alignment horizontal="center" vertical="center"/>
    </xf>
    <xf numFmtId="168" fontId="20" fillId="51" borderId="56" xfId="7" applyNumberFormat="1" applyFont="1" applyFill="1" applyBorder="1" applyAlignment="1">
      <alignment horizontal="center" vertical="center"/>
    </xf>
    <xf numFmtId="168" fontId="42" fillId="51" borderId="56" xfId="0" applyNumberFormat="1" applyFont="1" applyFill="1" applyBorder="1" applyAlignment="1">
      <alignment horizontal="center" vertical="center" wrapText="1"/>
    </xf>
    <xf numFmtId="168" fontId="42" fillId="51" borderId="56" xfId="0" applyNumberFormat="1" applyFont="1" applyFill="1" applyBorder="1" applyAlignment="1">
      <alignment horizontal="center" vertical="center"/>
    </xf>
    <xf numFmtId="1" fontId="96" fillId="51" borderId="56" xfId="0" applyNumberFormat="1" applyFont="1" applyFill="1" applyBorder="1" applyAlignment="1">
      <alignment horizontal="center" vertical="center"/>
    </xf>
    <xf numFmtId="0" fontId="96" fillId="51" borderId="56" xfId="0" applyFont="1" applyFill="1" applyBorder="1" applyAlignment="1">
      <alignment horizontal="center" vertical="center"/>
    </xf>
    <xf numFmtId="0" fontId="41" fillId="51" borderId="56" xfId="0" applyFont="1" applyFill="1" applyBorder="1" applyAlignment="1">
      <alignment horizontal="center" vertical="center"/>
    </xf>
    <xf numFmtId="0" fontId="41" fillId="51" borderId="56" xfId="0" applyFont="1" applyFill="1" applyBorder="1" applyAlignment="1">
      <alignment horizontal="center" vertical="center" wrapText="1"/>
    </xf>
    <xf numFmtId="0" fontId="42" fillId="51" borderId="56" xfId="0" applyFont="1" applyFill="1" applyBorder="1" applyAlignment="1">
      <alignment horizontal="center" vertical="center"/>
    </xf>
    <xf numFmtId="0" fontId="42" fillId="51" borderId="56" xfId="0" applyFont="1" applyFill="1" applyBorder="1" applyAlignment="1">
      <alignment horizontal="center" vertical="center" wrapText="1"/>
    </xf>
    <xf numFmtId="1" fontId="96" fillId="0" borderId="56" xfId="0" applyNumberFormat="1" applyFont="1" applyBorder="1" applyAlignment="1">
      <alignment horizontal="center" vertical="center"/>
    </xf>
    <xf numFmtId="0" fontId="105" fillId="0" borderId="56" xfId="0" applyFont="1" applyBorder="1" applyAlignment="1">
      <alignment horizontal="center" vertical="center" wrapText="1"/>
    </xf>
    <xf numFmtId="0" fontId="105" fillId="0" borderId="56" xfId="0" applyFont="1" applyBorder="1" applyAlignment="1">
      <alignment horizontal="center" vertical="center"/>
    </xf>
    <xf numFmtId="0" fontId="106" fillId="0" borderId="56" xfId="0" applyFont="1" applyBorder="1" applyAlignment="1">
      <alignment horizontal="center" vertical="center"/>
    </xf>
    <xf numFmtId="16" fontId="12" fillId="4" borderId="64" xfId="2" applyNumberFormat="1" applyFont="1" applyFill="1" applyBorder="1" applyAlignment="1">
      <alignment horizontal="center"/>
    </xf>
    <xf numFmtId="16" fontId="4" fillId="4" borderId="64" xfId="2" quotePrefix="1" applyNumberFormat="1" applyFont="1" applyFill="1" applyBorder="1" applyAlignment="1">
      <alignment horizontal="center"/>
    </xf>
    <xf numFmtId="0" fontId="18" fillId="4" borderId="65" xfId="0" applyFont="1" applyFill="1" applyBorder="1" applyAlignment="1">
      <alignment horizontal="left" vertical="center"/>
    </xf>
    <xf numFmtId="16" fontId="18" fillId="4" borderId="65" xfId="2" applyNumberFormat="1" applyFont="1" applyFill="1" applyBorder="1" applyAlignment="1">
      <alignment horizontal="center" vertical="center"/>
    </xf>
    <xf numFmtId="16" fontId="18" fillId="4" borderId="65" xfId="2" quotePrefix="1" applyNumberFormat="1" applyFont="1" applyFill="1" applyBorder="1" applyAlignment="1">
      <alignment horizontal="center" vertical="center"/>
    </xf>
    <xf numFmtId="16" fontId="18" fillId="4" borderId="66" xfId="2" quotePrefix="1" applyNumberFormat="1" applyFont="1" applyFill="1" applyBorder="1" applyAlignment="1">
      <alignment horizontal="center" vertical="center"/>
    </xf>
    <xf numFmtId="0" fontId="30" fillId="4" borderId="67" xfId="5" applyFont="1" applyFill="1" applyBorder="1" applyAlignment="1">
      <alignment horizontal="left" vertical="center" wrapText="1"/>
    </xf>
    <xf numFmtId="16" fontId="30" fillId="4" borderId="67" xfId="5" applyNumberFormat="1" applyFont="1" applyFill="1" applyBorder="1" applyAlignment="1">
      <alignment horizontal="center" vertical="center"/>
    </xf>
    <xf numFmtId="16" fontId="30" fillId="4" borderId="68" xfId="2" quotePrefix="1" applyNumberFormat="1" applyFont="1" applyFill="1" applyBorder="1" applyAlignment="1">
      <alignment horizontal="center" vertical="center"/>
    </xf>
    <xf numFmtId="167" fontId="29" fillId="5" borderId="2" xfId="5" applyNumberFormat="1" applyFont="1" applyFill="1" applyBorder="1" applyAlignment="1">
      <alignment vertical="center"/>
    </xf>
    <xf numFmtId="166" fontId="29" fillId="5" borderId="10" xfId="5" applyNumberFormat="1" applyFont="1" applyFill="1" applyBorder="1" applyAlignment="1">
      <alignment horizontal="center" vertical="center"/>
    </xf>
    <xf numFmtId="164" fontId="29" fillId="5" borderId="10" xfId="0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44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96" fillId="2" borderId="0" xfId="0" applyFont="1" applyFill="1" applyAlignment="1">
      <alignment horizontal="left" vertical="center"/>
    </xf>
    <xf numFmtId="0" fontId="100" fillId="2" borderId="0" xfId="0" applyFont="1" applyFill="1" applyAlignment="1">
      <alignment horizontal="justify" vertical="center" wrapText="1"/>
    </xf>
    <xf numFmtId="0" fontId="102" fillId="2" borderId="0" xfId="0" applyFont="1" applyFill="1" applyAlignment="1">
      <alignment horizontal="left" vertical="center"/>
    </xf>
    <xf numFmtId="0" fontId="20" fillId="0" borderId="10" xfId="7" applyFont="1" applyBorder="1" applyAlignment="1">
      <alignment horizontal="center" vertical="center"/>
    </xf>
    <xf numFmtId="0" fontId="20" fillId="0" borderId="20" xfId="7" applyFont="1" applyBorder="1" applyAlignment="1">
      <alignment horizontal="center" vertical="center"/>
    </xf>
    <xf numFmtId="0" fontId="107" fillId="0" borderId="0" xfId="7" applyFont="1" applyAlignment="1">
      <alignment horizontal="center" vertical="center"/>
    </xf>
    <xf numFmtId="0" fontId="113" fillId="0" borderId="10" xfId="7" applyFont="1" applyBorder="1" applyAlignment="1">
      <alignment horizontal="center" vertical="center"/>
    </xf>
    <xf numFmtId="0" fontId="113" fillId="0" borderId="20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105" fillId="2" borderId="0" xfId="0" applyFont="1" applyFill="1" applyAlignment="1">
      <alignment horizontal="left" vertical="center"/>
    </xf>
    <xf numFmtId="0" fontId="105" fillId="0" borderId="0" xfId="0" applyFont="1" applyAlignment="1">
      <alignment horizontal="center" vertical="center"/>
    </xf>
    <xf numFmtId="3" fontId="106" fillId="0" borderId="56" xfId="0" applyNumberFormat="1" applyFont="1" applyBorder="1" applyAlignment="1">
      <alignment horizontal="center" vertical="center"/>
    </xf>
    <xf numFmtId="0" fontId="87" fillId="4" borderId="67" xfId="0" applyFont="1" applyFill="1" applyBorder="1" applyAlignment="1">
      <alignment horizontal="left"/>
    </xf>
    <xf numFmtId="16" fontId="87" fillId="4" borderId="67" xfId="5" applyNumberFormat="1" applyFont="1" applyFill="1" applyBorder="1" applyAlignment="1">
      <alignment horizontal="center"/>
    </xf>
    <xf numFmtId="16" fontId="87" fillId="4" borderId="67" xfId="2" applyNumberFormat="1" applyFont="1" applyFill="1" applyBorder="1" applyAlignment="1">
      <alignment horizontal="center"/>
    </xf>
    <xf numFmtId="0" fontId="4" fillId="4" borderId="67" xfId="0" applyFont="1" applyFill="1" applyBorder="1" applyAlignment="1">
      <alignment horizontal="left" wrapText="1"/>
    </xf>
    <xf numFmtId="16" fontId="4" fillId="4" borderId="67" xfId="2" applyNumberFormat="1" applyFont="1" applyFill="1" applyBorder="1" applyAlignment="1">
      <alignment horizontal="center"/>
    </xf>
    <xf numFmtId="16" fontId="4" fillId="4" borderId="67" xfId="2" quotePrefix="1" applyNumberFormat="1" applyFont="1" applyFill="1" applyBorder="1" applyAlignment="1">
      <alignment horizontal="center"/>
    </xf>
    <xf numFmtId="0" fontId="12" fillId="4" borderId="64" xfId="0" applyFont="1" applyFill="1" applyBorder="1" applyAlignment="1">
      <alignment horizontal="left"/>
    </xf>
    <xf numFmtId="0" fontId="12" fillId="4" borderId="69" xfId="0" applyFont="1" applyFill="1" applyBorder="1" applyAlignment="1">
      <alignment horizontal="left"/>
    </xf>
    <xf numFmtId="0" fontId="12" fillId="4" borderId="70" xfId="0" applyFont="1" applyFill="1" applyBorder="1" applyAlignment="1">
      <alignment horizontal="left"/>
    </xf>
    <xf numFmtId="0" fontId="12" fillId="4" borderId="71" xfId="0" applyFont="1" applyFill="1" applyBorder="1" applyAlignment="1">
      <alignment horizontal="left"/>
    </xf>
    <xf numFmtId="16" fontId="12" fillId="4" borderId="70" xfId="2" applyNumberFormat="1" applyFont="1" applyFill="1" applyBorder="1" applyAlignment="1">
      <alignment horizontal="center"/>
    </xf>
    <xf numFmtId="16" fontId="4" fillId="4" borderId="70" xfId="2" quotePrefix="1" applyNumberFormat="1" applyFont="1" applyFill="1" applyBorder="1" applyAlignment="1">
      <alignment horizontal="center"/>
    </xf>
    <xf numFmtId="16" fontId="12" fillId="4" borderId="72" xfId="2" applyNumberFormat="1" applyFont="1" applyFill="1" applyBorder="1" applyAlignment="1">
      <alignment horizontal="center"/>
    </xf>
    <xf numFmtId="16" fontId="4" fillId="4" borderId="72" xfId="2" quotePrefix="1" applyNumberFormat="1" applyFont="1" applyFill="1" applyBorder="1" applyAlignment="1">
      <alignment horizontal="center"/>
    </xf>
    <xf numFmtId="0" fontId="4" fillId="4" borderId="72" xfId="0" applyFont="1" applyFill="1" applyBorder="1" applyAlignment="1">
      <alignment horizontal="left" wrapText="1"/>
    </xf>
    <xf numFmtId="0" fontId="4" fillId="4" borderId="73" xfId="0" applyFont="1" applyFill="1" applyBorder="1" applyAlignment="1">
      <alignment horizontal="left" wrapText="1"/>
    </xf>
    <xf numFmtId="16" fontId="4" fillId="4" borderId="72" xfId="2" applyNumberFormat="1" applyFont="1" applyFill="1" applyBorder="1" applyAlignment="1">
      <alignment horizontal="center"/>
    </xf>
    <xf numFmtId="0" fontId="30" fillId="4" borderId="72" xfId="5" applyFont="1" applyFill="1" applyBorder="1" applyAlignment="1">
      <alignment horizontal="left" wrapText="1"/>
    </xf>
    <xf numFmtId="0" fontId="30" fillId="4" borderId="73" xfId="5" applyFont="1" applyFill="1" applyBorder="1" applyAlignment="1">
      <alignment horizontal="left" wrapText="1"/>
    </xf>
    <xf numFmtId="16" fontId="31" fillId="4" borderId="72" xfId="5" applyNumberFormat="1" applyFont="1" applyFill="1" applyBorder="1" applyAlignment="1">
      <alignment horizontal="center"/>
    </xf>
    <xf numFmtId="16" fontId="31" fillId="4" borderId="72" xfId="2" applyNumberFormat="1" applyFont="1" applyFill="1" applyBorder="1" applyAlignment="1">
      <alignment horizontal="center"/>
    </xf>
    <xf numFmtId="16" fontId="30" fillId="4" borderId="72" xfId="2" quotePrefix="1" applyNumberFormat="1" applyFont="1" applyFill="1" applyBorder="1" applyAlignment="1">
      <alignment horizontal="center"/>
    </xf>
    <xf numFmtId="16" fontId="28" fillId="4" borderId="72" xfId="2" quotePrefix="1" applyNumberFormat="1" applyFont="1" applyFill="1" applyBorder="1" applyAlignment="1">
      <alignment horizontal="center"/>
    </xf>
    <xf numFmtId="16" fontId="31" fillId="4" borderId="72" xfId="2" quotePrefix="1" applyNumberFormat="1" applyFont="1" applyFill="1" applyBorder="1" applyAlignment="1">
      <alignment horizontal="center"/>
    </xf>
    <xf numFmtId="0" fontId="32" fillId="4" borderId="72" xfId="0" applyFont="1" applyFill="1" applyBorder="1" applyAlignment="1">
      <alignment horizontal="left"/>
    </xf>
    <xf numFmtId="0" fontId="32" fillId="4" borderId="74" xfId="0" applyFont="1" applyFill="1" applyBorder="1" applyAlignment="1">
      <alignment horizontal="left"/>
    </xf>
    <xf numFmtId="16" fontId="32" fillId="4" borderId="72" xfId="2" applyNumberFormat="1" applyFont="1" applyFill="1" applyBorder="1" applyAlignment="1">
      <alignment horizontal="center"/>
    </xf>
    <xf numFmtId="0" fontId="87" fillId="4" borderId="72" xfId="0" applyFont="1" applyFill="1" applyBorder="1" applyAlignment="1">
      <alignment horizontal="left"/>
    </xf>
    <xf numFmtId="0" fontId="87" fillId="4" borderId="73" xfId="0" applyFont="1" applyFill="1" applyBorder="1" applyAlignment="1">
      <alignment horizontal="left"/>
    </xf>
    <xf numFmtId="16" fontId="87" fillId="4" borderId="72" xfId="5" applyNumberFormat="1" applyFont="1" applyFill="1" applyBorder="1" applyAlignment="1">
      <alignment horizontal="center"/>
    </xf>
    <xf numFmtId="0" fontId="112" fillId="4" borderId="75" xfId="0" applyFont="1" applyFill="1" applyBorder="1" applyAlignment="1">
      <alignment horizontal="left"/>
    </xf>
    <xf numFmtId="0" fontId="112" fillId="4" borderId="76" xfId="0" applyFont="1" applyFill="1" applyBorder="1" applyAlignment="1">
      <alignment horizontal="left"/>
    </xf>
    <xf numFmtId="16" fontId="112" fillId="4" borderId="75" xfId="5" applyNumberFormat="1" applyFont="1" applyFill="1" applyBorder="1" applyAlignment="1">
      <alignment horizontal="center"/>
    </xf>
    <xf numFmtId="16" fontId="91" fillId="4" borderId="75" xfId="2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</cellXfs>
  <cellStyles count="348">
    <cellStyle name="20% - 强调文字颜色 1" xfId="61" xr:uid="{00000000-0005-0000-0000-000000000000}"/>
    <cellStyle name="20% - 强调文字颜色 1 2" xfId="224" xr:uid="{00000000-0005-0000-0000-000001000000}"/>
    <cellStyle name="20% - 强调文字颜色 2" xfId="51" xr:uid="{00000000-0005-0000-0000-000002000000}"/>
    <cellStyle name="20% - 强调文字颜色 2 2" xfId="225" xr:uid="{00000000-0005-0000-0000-000003000000}"/>
    <cellStyle name="20% - 强调文字颜色 3" xfId="62" xr:uid="{00000000-0005-0000-0000-000004000000}"/>
    <cellStyle name="20% - 强调文字颜色 3 2" xfId="226" xr:uid="{00000000-0005-0000-0000-000005000000}"/>
    <cellStyle name="20% - 强调文字颜色 4" xfId="63" xr:uid="{00000000-0005-0000-0000-000006000000}"/>
    <cellStyle name="20% - 强调文字颜色 4 2" xfId="227" xr:uid="{00000000-0005-0000-0000-000007000000}"/>
    <cellStyle name="20% - 强调文字颜色 5" xfId="64" xr:uid="{00000000-0005-0000-0000-000008000000}"/>
    <cellStyle name="20% - 强调文字颜色 5 2" xfId="228" xr:uid="{00000000-0005-0000-0000-000009000000}"/>
    <cellStyle name="20% - 强调文字颜色 6" xfId="38" xr:uid="{00000000-0005-0000-0000-00000A000000}"/>
    <cellStyle name="20% - 强调文字颜色 6 2" xfId="229" xr:uid="{00000000-0005-0000-0000-00000B000000}"/>
    <cellStyle name="40% - 强调文字颜色 1" xfId="57" xr:uid="{00000000-0005-0000-0000-00000C000000}"/>
    <cellStyle name="40% - 强调文字颜色 1 2" xfId="230" xr:uid="{00000000-0005-0000-0000-00000D000000}"/>
    <cellStyle name="40% - 强调文字颜色 2" xfId="59" xr:uid="{00000000-0005-0000-0000-00000E000000}"/>
    <cellStyle name="40% - 强调文字颜色 2 2" xfId="231" xr:uid="{00000000-0005-0000-0000-00000F000000}"/>
    <cellStyle name="40% - 强调文字颜色 3" xfId="60" xr:uid="{00000000-0005-0000-0000-000010000000}"/>
    <cellStyle name="40% - 强调文字颜色 3 2" xfId="232" xr:uid="{00000000-0005-0000-0000-000011000000}"/>
    <cellStyle name="40% - 强调文字颜色 4" xfId="56" xr:uid="{00000000-0005-0000-0000-000012000000}"/>
    <cellStyle name="40% - 强调文字颜色 4 2" xfId="233" xr:uid="{00000000-0005-0000-0000-000013000000}"/>
    <cellStyle name="40% - 强调文字颜色 5" xfId="58" xr:uid="{00000000-0005-0000-0000-000014000000}"/>
    <cellStyle name="40% - 强调文字颜色 5 2" xfId="234" xr:uid="{00000000-0005-0000-0000-000015000000}"/>
    <cellStyle name="40% - 强调文字颜色 6" xfId="45" xr:uid="{00000000-0005-0000-0000-000016000000}"/>
    <cellStyle name="40% - 强调文字颜色 6 2" xfId="235" xr:uid="{00000000-0005-0000-0000-000017000000}"/>
    <cellStyle name="60% - 强调文字颜色 1" xfId="65" xr:uid="{00000000-0005-0000-0000-000018000000}"/>
    <cellStyle name="60% - 强调文字颜色 1 2" xfId="236" xr:uid="{00000000-0005-0000-0000-000019000000}"/>
    <cellStyle name="60% - 强调文字颜色 2" xfId="66" xr:uid="{00000000-0005-0000-0000-00001A000000}"/>
    <cellStyle name="60% - 强调文字颜色 2 2" xfId="237" xr:uid="{00000000-0005-0000-0000-00001B000000}"/>
    <cellStyle name="60% - 强调文字颜色 3" xfId="67" xr:uid="{00000000-0005-0000-0000-00001C000000}"/>
    <cellStyle name="60% - 强调文字颜色 3 2" xfId="238" xr:uid="{00000000-0005-0000-0000-00001D000000}"/>
    <cellStyle name="60% - 强调文字颜色 4" xfId="68" xr:uid="{00000000-0005-0000-0000-00001E000000}"/>
    <cellStyle name="60% - 强调文字颜色 4 2" xfId="239" xr:uid="{00000000-0005-0000-0000-00001F000000}"/>
    <cellStyle name="60% - 强调文字颜色 5" xfId="69" xr:uid="{00000000-0005-0000-0000-000020000000}"/>
    <cellStyle name="60% - 强调文字颜色 5 2" xfId="240" xr:uid="{00000000-0005-0000-0000-000021000000}"/>
    <cellStyle name="60% - 强调文字颜色 6" xfId="70" xr:uid="{00000000-0005-0000-0000-000022000000}"/>
    <cellStyle name="60% - 强调文字颜色 6 2" xfId="241" xr:uid="{00000000-0005-0000-0000-000023000000}"/>
    <cellStyle name="Comma 2" xfId="9" xr:uid="{00000000-0005-0000-0000-000024000000}"/>
    <cellStyle name="Hyperlink" xfId="1" builtinId="8"/>
    <cellStyle name="Hyperlink 2" xfId="223" xr:uid="{00000000-0005-0000-0000-000026000000}"/>
    <cellStyle name="Hyperlink 3" xfId="10" xr:uid="{00000000-0005-0000-0000-000027000000}"/>
    <cellStyle name="Normal" xfId="0" builtinId="0"/>
    <cellStyle name="Normal 10" xfId="35" xr:uid="{00000000-0005-0000-0000-000029000000}"/>
    <cellStyle name="Normal 11" xfId="36" xr:uid="{00000000-0005-0000-0000-00002A000000}"/>
    <cellStyle name="Normal 12" xfId="169" xr:uid="{00000000-0005-0000-0000-00002B000000}"/>
    <cellStyle name="Normal 13" xfId="170" xr:uid="{00000000-0005-0000-0000-00002C000000}"/>
    <cellStyle name="Normal 14" xfId="176" xr:uid="{00000000-0005-0000-0000-00002D000000}"/>
    <cellStyle name="Normal 15" xfId="8" xr:uid="{00000000-0005-0000-0000-00002E000000}"/>
    <cellStyle name="Normal 16" xfId="222" xr:uid="{00000000-0005-0000-0000-00002F000000}"/>
    <cellStyle name="Normal 17" xfId="72" xr:uid="{00000000-0005-0000-0000-000030000000}"/>
    <cellStyle name="Normal 17 2" xfId="171" xr:uid="{00000000-0005-0000-0000-000031000000}"/>
    <cellStyle name="Normal 17 3" xfId="174" xr:uid="{00000000-0005-0000-0000-000032000000}"/>
    <cellStyle name="Normal 18" xfId="74" xr:uid="{00000000-0005-0000-0000-000033000000}"/>
    <cellStyle name="Normal 18 2" xfId="75" xr:uid="{00000000-0005-0000-0000-000034000000}"/>
    <cellStyle name="Normal 19" xfId="177" xr:uid="{00000000-0005-0000-0000-000035000000}"/>
    <cellStyle name="Normal 2" xfId="11" xr:uid="{00000000-0005-0000-0000-000036000000}"/>
    <cellStyle name="Normal 2 2" xfId="12" xr:uid="{00000000-0005-0000-0000-000037000000}"/>
    <cellStyle name="Normal 2 2 2" xfId="77" xr:uid="{00000000-0005-0000-0000-000038000000}"/>
    <cellStyle name="Normal 2 2 2 2" xfId="180" xr:uid="{00000000-0005-0000-0000-000039000000}"/>
    <cellStyle name="Normal 2 2 3" xfId="173" xr:uid="{00000000-0005-0000-0000-00003A000000}"/>
    <cellStyle name="Normal 2 2 4" xfId="179" xr:uid="{00000000-0005-0000-0000-00003B000000}"/>
    <cellStyle name="Normal 2 3" xfId="76" xr:uid="{00000000-0005-0000-0000-00003C000000}"/>
    <cellStyle name="Normal 2 3 2" xfId="182" xr:uid="{00000000-0005-0000-0000-00003D000000}"/>
    <cellStyle name="Normal 2 3 2 2" xfId="183" xr:uid="{00000000-0005-0000-0000-00003E000000}"/>
    <cellStyle name="Normal 2 3 3" xfId="184" xr:uid="{00000000-0005-0000-0000-00003F000000}"/>
    <cellStyle name="Normal 2 3 4" xfId="181" xr:uid="{00000000-0005-0000-0000-000040000000}"/>
    <cellStyle name="Normal 2 4" xfId="172" xr:uid="{00000000-0005-0000-0000-000041000000}"/>
    <cellStyle name="Normal 2 4 2" xfId="186" xr:uid="{00000000-0005-0000-0000-000042000000}"/>
    <cellStyle name="Normal 2 4 2 2" xfId="187" xr:uid="{00000000-0005-0000-0000-000043000000}"/>
    <cellStyle name="Normal 2 4 3" xfId="188" xr:uid="{00000000-0005-0000-0000-000044000000}"/>
    <cellStyle name="Normal 2 4 4" xfId="185" xr:uid="{00000000-0005-0000-0000-000045000000}"/>
    <cellStyle name="Normal 2 5" xfId="175" xr:uid="{00000000-0005-0000-0000-000046000000}"/>
    <cellStyle name="Normal 2 5 2" xfId="190" xr:uid="{00000000-0005-0000-0000-000047000000}"/>
    <cellStyle name="Normal 2 5 2 2" xfId="191" xr:uid="{00000000-0005-0000-0000-000048000000}"/>
    <cellStyle name="Normal 2 5 3" xfId="192" xr:uid="{00000000-0005-0000-0000-000049000000}"/>
    <cellStyle name="Normal 2 5 4" xfId="189" xr:uid="{00000000-0005-0000-0000-00004A000000}"/>
    <cellStyle name="Normal 2 6" xfId="193" xr:uid="{00000000-0005-0000-0000-00004B000000}"/>
    <cellStyle name="Normal 2 6 2" xfId="194" xr:uid="{00000000-0005-0000-0000-00004C000000}"/>
    <cellStyle name="Normal 2 6 2 2" xfId="195" xr:uid="{00000000-0005-0000-0000-00004D000000}"/>
    <cellStyle name="Normal 2 6 3" xfId="196" xr:uid="{00000000-0005-0000-0000-00004E000000}"/>
    <cellStyle name="Normal 2 7" xfId="197" xr:uid="{00000000-0005-0000-0000-00004F000000}"/>
    <cellStyle name="Normal 2 7 2" xfId="198" xr:uid="{00000000-0005-0000-0000-000050000000}"/>
    <cellStyle name="Normal 2 8" xfId="199" xr:uid="{00000000-0005-0000-0000-000051000000}"/>
    <cellStyle name="Normal 2 9" xfId="178" xr:uid="{00000000-0005-0000-0000-000052000000}"/>
    <cellStyle name="Normal 2_atd" xfId="13" xr:uid="{00000000-0005-0000-0000-000053000000}"/>
    <cellStyle name="Normal 3" xfId="21" xr:uid="{00000000-0005-0000-0000-000054000000}"/>
    <cellStyle name="Normal 3 2" xfId="201" xr:uid="{00000000-0005-0000-0000-000055000000}"/>
    <cellStyle name="Normal 3 3" xfId="200" xr:uid="{00000000-0005-0000-0000-000056000000}"/>
    <cellStyle name="Normal 345 5 68" xfId="19" xr:uid="{00000000-0005-0000-0000-000057000000}"/>
    <cellStyle name="Normal 4" xfId="25" xr:uid="{00000000-0005-0000-0000-000058000000}"/>
    <cellStyle name="Normal 4 2" xfId="203" xr:uid="{00000000-0005-0000-0000-000059000000}"/>
    <cellStyle name="Normal 4 3" xfId="202" xr:uid="{00000000-0005-0000-0000-00005A000000}"/>
    <cellStyle name="Normal 5" xfId="26" xr:uid="{00000000-0005-0000-0000-00005B000000}"/>
    <cellStyle name="Normal 5 2" xfId="205" xr:uid="{00000000-0005-0000-0000-00005C000000}"/>
    <cellStyle name="Normal 5 3" xfId="204" xr:uid="{00000000-0005-0000-0000-00005D000000}"/>
    <cellStyle name="Normal 6" xfId="31" xr:uid="{00000000-0005-0000-0000-00005E000000}"/>
    <cellStyle name="Normal 7" xfId="32" xr:uid="{00000000-0005-0000-0000-00005F000000}"/>
    <cellStyle name="Normal 8" xfId="33" xr:uid="{00000000-0005-0000-0000-000060000000}"/>
    <cellStyle name="Normal 81" xfId="78" xr:uid="{00000000-0005-0000-0000-000061000000}"/>
    <cellStyle name="Normal 9" xfId="34" xr:uid="{00000000-0005-0000-0000-000062000000}"/>
    <cellStyle name="Normal_EUROPE" xfId="2" xr:uid="{00000000-0005-0000-0000-000063000000}"/>
    <cellStyle name="Normal_MED (1)" xfId="5" xr:uid="{00000000-0005-0000-0000-000064000000}"/>
    <cellStyle name="Normal_Persian Gulf via HKG" xfId="4" xr:uid="{00000000-0005-0000-0000-000065000000}"/>
    <cellStyle name="Normal_US WC &amp; Canada" xfId="3" xr:uid="{00000000-0005-0000-0000-000067000000}"/>
    <cellStyle name="normální 2" xfId="82" xr:uid="{00000000-0005-0000-0000-000068000000}"/>
    <cellStyle name="normální 2 2" xfId="80" xr:uid="{00000000-0005-0000-0000-000069000000}"/>
    <cellStyle name="normální 2 2 2" xfId="83" xr:uid="{00000000-0005-0000-0000-00006A000000}"/>
    <cellStyle name="normální 2 2 3" xfId="243" xr:uid="{00000000-0005-0000-0000-00006B000000}"/>
    <cellStyle name="normální 2 3" xfId="84" xr:uid="{00000000-0005-0000-0000-00006C000000}"/>
    <cellStyle name="normální 2 4" xfId="242" xr:uid="{00000000-0005-0000-0000-00006D000000}"/>
    <cellStyle name="normální 2_Xl0001353" xfId="85" xr:uid="{00000000-0005-0000-0000-00006E000000}"/>
    <cellStyle name="normální_04Road" xfId="86" xr:uid="{00000000-0005-0000-0000-00006F000000}"/>
    <cellStyle name="표준 2" xfId="217" xr:uid="{00000000-0005-0000-0000-000070000000}"/>
    <cellStyle name="표준 2 2" xfId="218" xr:uid="{00000000-0005-0000-0000-000071000000}"/>
    <cellStyle name="표준 3" xfId="219" xr:uid="{00000000-0005-0000-0000-000072000000}"/>
    <cellStyle name="표준 3 2" xfId="220" xr:uid="{00000000-0005-0000-0000-000073000000}"/>
    <cellStyle name="표준_AWE-PDM" xfId="221" xr:uid="{00000000-0005-0000-0000-000074000000}"/>
    <cellStyle name="一般_2008-10-28 Long Term Schedule CTS SVC" xfId="87" xr:uid="{00000000-0005-0000-0000-000075000000}"/>
    <cellStyle name="千位分隔[0] 2" xfId="216" xr:uid="{00000000-0005-0000-0000-000076000000}"/>
    <cellStyle name="千位分隔[0]_AEN and AES PFS(200803)-国内挂港节省4小时 2" xfId="30" xr:uid="{00000000-0005-0000-0000-000077000000}"/>
    <cellStyle name="好" xfId="88" xr:uid="{00000000-0005-0000-0000-000078000000}"/>
    <cellStyle name="好 2" xfId="244" xr:uid="{00000000-0005-0000-0000-000079000000}"/>
    <cellStyle name="好_MED WB ARB 1st Quarter 2013" xfId="89" xr:uid="{00000000-0005-0000-0000-00007A000000}"/>
    <cellStyle name="好_MED WB ARB 1st Quarter 2013 2" xfId="245" xr:uid="{00000000-0005-0000-0000-00007B000000}"/>
    <cellStyle name="好_MED WB ARB 1st Quarter 2015" xfId="52" xr:uid="{00000000-0005-0000-0000-00007C000000}"/>
    <cellStyle name="好_MED WB ARB 1st Quarter 2015 2" xfId="246" xr:uid="{00000000-0005-0000-0000-00007D000000}"/>
    <cellStyle name="好_MED WB ARB 1st Quarter 2015v2" xfId="90" xr:uid="{00000000-0005-0000-0000-00007E000000}"/>
    <cellStyle name="好_MED WB ARB 1st Quarter 2015v2 2" xfId="247" xr:uid="{00000000-0005-0000-0000-00007F000000}"/>
    <cellStyle name="好_MED WB ARB 2nd Quarter 2014" xfId="41" xr:uid="{00000000-0005-0000-0000-000080000000}"/>
    <cellStyle name="好_MED WB ARB 2nd Quarter 2014 2" xfId="248" xr:uid="{00000000-0005-0000-0000-000081000000}"/>
    <cellStyle name="好_MED WB ARB 2nd Quarter 2014V2" xfId="91" xr:uid="{00000000-0005-0000-0000-000082000000}"/>
    <cellStyle name="好_MED WB ARB 2nd Quarter 2014V2 2" xfId="249" xr:uid="{00000000-0005-0000-0000-000083000000}"/>
    <cellStyle name="好_MED WB ARB 3rd Quarter 2013" xfId="92" xr:uid="{00000000-0005-0000-0000-000084000000}"/>
    <cellStyle name="好_MED WB ARB 3rd Quarter 2013 2" xfId="250" xr:uid="{00000000-0005-0000-0000-000085000000}"/>
    <cellStyle name="好_MED WB ARB 4th Quarter 2013V1" xfId="93" xr:uid="{00000000-0005-0000-0000-000086000000}"/>
    <cellStyle name="好_MED WB ARB 4th Quarter 2013V1 2" xfId="251" xr:uid="{00000000-0005-0000-0000-000087000000}"/>
    <cellStyle name="好_NW EUR SVC Westbound RF Arbitraries 2nd Qtr 2014" xfId="94" xr:uid="{00000000-0005-0000-0000-000088000000}"/>
    <cellStyle name="好_NW EUR SVC Westbound RF Arbitraries 2nd Qtr 2014 2" xfId="252" xr:uid="{00000000-0005-0000-0000-000089000000}"/>
    <cellStyle name="好_NW EUR SVC Westbound RF Arbitraries 3rd Qtr 2013" xfId="95" xr:uid="{00000000-0005-0000-0000-00008A000000}"/>
    <cellStyle name="好_NW EUR SVC Westbound RF Arbitraries 3rd Qtr 2013 2" xfId="253" xr:uid="{00000000-0005-0000-0000-00008B000000}"/>
    <cellStyle name="好_NW EUR SVC Westbound RF Arbitraries 3rd Qtr 2014" xfId="96" xr:uid="{00000000-0005-0000-0000-00008C000000}"/>
    <cellStyle name="好_NW EUR SVC Westbound RF Arbitraries 3rd Qtr 2014 2" xfId="254" xr:uid="{00000000-0005-0000-0000-00008D000000}"/>
    <cellStyle name="好_NWE 2011 3rd qu WB ARB proposal" xfId="97" xr:uid="{00000000-0005-0000-0000-00008E000000}"/>
    <cellStyle name="好_NWE 2011 3rd qu WB ARB proposal 2" xfId="255" xr:uid="{00000000-0005-0000-0000-00008F000000}"/>
    <cellStyle name="好_NWE 2011 4thQ WB ARB proposal" xfId="98" xr:uid="{00000000-0005-0000-0000-000090000000}"/>
    <cellStyle name="好_NWE 2011 4thQ WB ARB proposal 2" xfId="256" xr:uid="{00000000-0005-0000-0000-000091000000}"/>
    <cellStyle name="好_NWE WB ARB 1st Quarter 2013" xfId="99" xr:uid="{00000000-0005-0000-0000-000092000000}"/>
    <cellStyle name="好_NWE WB ARB 1st Quarter 2013 2" xfId="257" xr:uid="{00000000-0005-0000-0000-000093000000}"/>
    <cellStyle name="好_NWE WB ARB 1st Quarter 2013V2" xfId="100" xr:uid="{00000000-0005-0000-0000-000094000000}"/>
    <cellStyle name="好_NWE WB ARB 1st Quarter 2013V2 2" xfId="258" xr:uid="{00000000-0005-0000-0000-000095000000}"/>
    <cellStyle name="好_NWE WB ARB 1st Quarter 2014" xfId="47" xr:uid="{00000000-0005-0000-0000-000096000000}"/>
    <cellStyle name="好_NWE WB ARB 1st Quarter 2014 2" xfId="259" xr:uid="{00000000-0005-0000-0000-000097000000}"/>
    <cellStyle name="好_NWE WB ARB 2nd Quarter 2012 proposals" xfId="101" xr:uid="{00000000-0005-0000-0000-000098000000}"/>
    <cellStyle name="好_NWE WB ARB 2nd Quarter 2012 proposals 2" xfId="260" xr:uid="{00000000-0005-0000-0000-000099000000}"/>
    <cellStyle name="好_NWE WB ARB 2nd Quarter 2013" xfId="81" xr:uid="{00000000-0005-0000-0000-00009A000000}"/>
    <cellStyle name="好_NWE WB ARB 2nd Quarter 2013 2" xfId="261" xr:uid="{00000000-0005-0000-0000-00009B000000}"/>
    <cellStyle name="好_NWE WB ARB 2nd Quarter 2013 V1" xfId="103" xr:uid="{00000000-0005-0000-0000-00009C000000}"/>
    <cellStyle name="好_NWE WB ARB 2nd Quarter 2013 V1 2" xfId="262" xr:uid="{00000000-0005-0000-0000-00009D000000}"/>
    <cellStyle name="好_NWE WB ARB 2nd Quarter 2013 V4" xfId="104" xr:uid="{00000000-0005-0000-0000-00009E000000}"/>
    <cellStyle name="好_NWE WB ARB 2nd Quarter 2013 V4 2" xfId="263" xr:uid="{00000000-0005-0000-0000-00009F000000}"/>
    <cellStyle name="好_NWE WB ARB 2nd Quarter 2014(20140529-20140630)" xfId="105" xr:uid="{00000000-0005-0000-0000-0000A0000000}"/>
    <cellStyle name="好_NWE WB ARB 2nd Quarter 2014(20140529-20140630) 2" xfId="264" xr:uid="{00000000-0005-0000-0000-0000A1000000}"/>
    <cellStyle name="好_NWE WB ARB 2nd Quarter 2014v2" xfId="106" xr:uid="{00000000-0005-0000-0000-0000A2000000}"/>
    <cellStyle name="好_NWE WB ARB 2nd Quarter 2014v2 2" xfId="265" xr:uid="{00000000-0005-0000-0000-0000A3000000}"/>
    <cellStyle name="好_NWE WB ARB 2nd Quarter 2014v3 (1)" xfId="107" xr:uid="{00000000-0005-0000-0000-0000A4000000}"/>
    <cellStyle name="好_NWE WB ARB 2nd Quarter 2014v3 (1) 2" xfId="266" xr:uid="{00000000-0005-0000-0000-0000A5000000}"/>
    <cellStyle name="好_NWE WB ARB 3rd Quarter 2012" xfId="108" xr:uid="{00000000-0005-0000-0000-0000A6000000}"/>
    <cellStyle name="好_NWE WB ARB 3rd Quarter 2012 2" xfId="267" xr:uid="{00000000-0005-0000-0000-0000A7000000}"/>
    <cellStyle name="好_NWE WB ARB 3rd Quarter 2013" xfId="109" xr:uid="{00000000-0005-0000-0000-0000A8000000}"/>
    <cellStyle name="好_NWE WB ARB 3rd Quarter 2013 2" xfId="268" xr:uid="{00000000-0005-0000-0000-0000A9000000}"/>
    <cellStyle name="好_NWE WB ARB 3rd Quarter 2014" xfId="110" xr:uid="{00000000-0005-0000-0000-0000AA000000}"/>
    <cellStyle name="好_NWE WB ARB 3rd Quarter 2014 2" xfId="269" xr:uid="{00000000-0005-0000-0000-0000AB000000}"/>
    <cellStyle name="好_NWE WB ARB 4th Quarter 2012" xfId="111" xr:uid="{00000000-0005-0000-0000-0000AC000000}"/>
    <cellStyle name="好_NWE WB ARB 4th Quarter 2012 2" xfId="270" xr:uid="{00000000-0005-0000-0000-0000AD000000}"/>
    <cellStyle name="好_NWE WB ARB 4th Quarter 2012 update" xfId="112" xr:uid="{00000000-0005-0000-0000-0000AE000000}"/>
    <cellStyle name="好_NWE WB ARB 4th Quarter 2012 update 2" xfId="271" xr:uid="{00000000-0005-0000-0000-0000AF000000}"/>
    <cellStyle name="好_NWE WB ARB 4th Quarter 2013" xfId="113" xr:uid="{00000000-0005-0000-0000-0000B0000000}"/>
    <cellStyle name="好_NWE WB ARB 4th Quarter 2013 2" xfId="272" xr:uid="{00000000-0005-0000-0000-0000B1000000}"/>
    <cellStyle name="好_NWE WB ARB 4th Quarter 2014" xfId="114" xr:uid="{00000000-0005-0000-0000-0000B2000000}"/>
    <cellStyle name="好_NWE WB ARB 4th Quarter 2014 2" xfId="273" xr:uid="{00000000-0005-0000-0000-0000B3000000}"/>
    <cellStyle name="好_NWE WB ARB NOV 25-DEC 31 2011" xfId="50" xr:uid="{00000000-0005-0000-0000-0000B4000000}"/>
    <cellStyle name="好_NWE WB ARB NOV 25-DEC 31 2011 2" xfId="274" xr:uid="{00000000-0005-0000-0000-0000B5000000}"/>
    <cellStyle name="好_NWE WB ARB Q1 2012" xfId="40" xr:uid="{00000000-0005-0000-0000-0000B6000000}"/>
    <cellStyle name="好_NWE WB ARB Q1 2012 2" xfId="275" xr:uid="{00000000-0005-0000-0000-0000B7000000}"/>
    <cellStyle name="好_REVISED NWE WB ARB 3rd Quarter 2013" xfId="115" xr:uid="{00000000-0005-0000-0000-0000B8000000}"/>
    <cellStyle name="好_REVISED NWE WB ARB 3rd Quarter 2013 2" xfId="276" xr:uid="{00000000-0005-0000-0000-0000B9000000}"/>
    <cellStyle name="好_UPDATED NWE WB ARB 1st Quarter 2013" xfId="54" xr:uid="{00000000-0005-0000-0000-0000BA000000}"/>
    <cellStyle name="好_UPDATED NWE WB ARB 1st Quarter 2013 2" xfId="277" xr:uid="{00000000-0005-0000-0000-0000BB000000}"/>
    <cellStyle name="差" xfId="116" xr:uid="{00000000-0005-0000-0000-0000BC000000}"/>
    <cellStyle name="差 2" xfId="278" xr:uid="{00000000-0005-0000-0000-0000BD000000}"/>
    <cellStyle name="差_MED WB ARB 1st Quarter 2013" xfId="117" xr:uid="{00000000-0005-0000-0000-0000BE000000}"/>
    <cellStyle name="差_MED WB ARB 1st Quarter 2013 2" xfId="279" xr:uid="{00000000-0005-0000-0000-0000BF000000}"/>
    <cellStyle name="差_MED WB ARB 1st Quarter 2015" xfId="118" xr:uid="{00000000-0005-0000-0000-0000C0000000}"/>
    <cellStyle name="差_MED WB ARB 1st Quarter 2015 2" xfId="280" xr:uid="{00000000-0005-0000-0000-0000C1000000}"/>
    <cellStyle name="差_MED WB ARB 1st Quarter 2015v2" xfId="119" xr:uid="{00000000-0005-0000-0000-0000C2000000}"/>
    <cellStyle name="差_MED WB ARB 1st Quarter 2015v2 2" xfId="281" xr:uid="{00000000-0005-0000-0000-0000C3000000}"/>
    <cellStyle name="差_MED WB ARB 2nd Quarter 2014" xfId="121" xr:uid="{00000000-0005-0000-0000-0000C4000000}"/>
    <cellStyle name="差_MED WB ARB 2nd Quarter 2014 2" xfId="282" xr:uid="{00000000-0005-0000-0000-0000C5000000}"/>
    <cellStyle name="差_MED WB ARB 2nd Quarter 2014V2" xfId="120" xr:uid="{00000000-0005-0000-0000-0000C6000000}"/>
    <cellStyle name="差_MED WB ARB 2nd Quarter 2014V2 2" xfId="283" xr:uid="{00000000-0005-0000-0000-0000C7000000}"/>
    <cellStyle name="差_MED WB ARB 3rd Quarter 2013" xfId="122" xr:uid="{00000000-0005-0000-0000-0000C8000000}"/>
    <cellStyle name="差_MED WB ARB 3rd Quarter 2013 2" xfId="284" xr:uid="{00000000-0005-0000-0000-0000C9000000}"/>
    <cellStyle name="差_MED WB ARB 4th Quarter 2013V1" xfId="123" xr:uid="{00000000-0005-0000-0000-0000CA000000}"/>
    <cellStyle name="差_MED WB ARB 4th Quarter 2013V1 2" xfId="285" xr:uid="{00000000-0005-0000-0000-0000CB000000}"/>
    <cellStyle name="差_NW EUR SVC Westbound RF Arbitraries 2nd Qtr 2014" xfId="124" xr:uid="{00000000-0005-0000-0000-0000CC000000}"/>
    <cellStyle name="差_NW EUR SVC Westbound RF Arbitraries 2nd Qtr 2014 2" xfId="286" xr:uid="{00000000-0005-0000-0000-0000CD000000}"/>
    <cellStyle name="差_NW EUR SVC Westbound RF Arbitraries 3rd Qtr 2013" xfId="49" xr:uid="{00000000-0005-0000-0000-0000CE000000}"/>
    <cellStyle name="差_NW EUR SVC Westbound RF Arbitraries 3rd Qtr 2013 2" xfId="287" xr:uid="{00000000-0005-0000-0000-0000CF000000}"/>
    <cellStyle name="差_NW EUR SVC Westbound RF Arbitraries 3rd Qtr 2014" xfId="125" xr:uid="{00000000-0005-0000-0000-0000D0000000}"/>
    <cellStyle name="差_NW EUR SVC Westbound RF Arbitraries 3rd Qtr 2014 2" xfId="288" xr:uid="{00000000-0005-0000-0000-0000D1000000}"/>
    <cellStyle name="差_NWE 2011 3rd qu WB ARB proposal" xfId="127" xr:uid="{00000000-0005-0000-0000-0000D2000000}"/>
    <cellStyle name="差_NWE 2011 3rd qu WB ARB proposal 2" xfId="289" xr:uid="{00000000-0005-0000-0000-0000D3000000}"/>
    <cellStyle name="差_NWE 2011 4thQ WB ARB proposal" xfId="128" xr:uid="{00000000-0005-0000-0000-0000D4000000}"/>
    <cellStyle name="差_NWE 2011 4thQ WB ARB proposal 2" xfId="290" xr:uid="{00000000-0005-0000-0000-0000D5000000}"/>
    <cellStyle name="差_NWE WB ARB 1st Quarter 2013" xfId="129" xr:uid="{00000000-0005-0000-0000-0000D6000000}"/>
    <cellStyle name="差_NWE WB ARB 1st Quarter 2013 2" xfId="291" xr:uid="{00000000-0005-0000-0000-0000D7000000}"/>
    <cellStyle name="差_NWE WB ARB 1st Quarter 2013V2" xfId="48" xr:uid="{00000000-0005-0000-0000-0000D8000000}"/>
    <cellStyle name="差_NWE WB ARB 1st Quarter 2013V2 2" xfId="292" xr:uid="{00000000-0005-0000-0000-0000D9000000}"/>
    <cellStyle name="差_NWE WB ARB 1st Quarter 2014" xfId="130" xr:uid="{00000000-0005-0000-0000-0000DA000000}"/>
    <cellStyle name="差_NWE WB ARB 1st Quarter 2014 2" xfId="293" xr:uid="{00000000-0005-0000-0000-0000DB000000}"/>
    <cellStyle name="差_NWE WB ARB 2nd Quarter 2012 proposals" xfId="131" xr:uid="{00000000-0005-0000-0000-0000DC000000}"/>
    <cellStyle name="差_NWE WB ARB 2nd Quarter 2012 proposals 2" xfId="294" xr:uid="{00000000-0005-0000-0000-0000DD000000}"/>
    <cellStyle name="差_NWE WB ARB 2nd Quarter 2013" xfId="132" xr:uid="{00000000-0005-0000-0000-0000DE000000}"/>
    <cellStyle name="差_NWE WB ARB 2nd Quarter 2013 2" xfId="295" xr:uid="{00000000-0005-0000-0000-0000DF000000}"/>
    <cellStyle name="差_NWE WB ARB 2nd Quarter 2013 V1" xfId="133" xr:uid="{00000000-0005-0000-0000-0000E0000000}"/>
    <cellStyle name="差_NWE WB ARB 2nd Quarter 2013 V1 2" xfId="296" xr:uid="{00000000-0005-0000-0000-0000E1000000}"/>
    <cellStyle name="差_NWE WB ARB 2nd Quarter 2013 V4" xfId="102" xr:uid="{00000000-0005-0000-0000-0000E2000000}"/>
    <cellStyle name="差_NWE WB ARB 2nd Quarter 2013 V4 2" xfId="297" xr:uid="{00000000-0005-0000-0000-0000E3000000}"/>
    <cellStyle name="差_NWE WB ARB 2nd Quarter 2014(20140529-20140630)" xfId="134" xr:uid="{00000000-0005-0000-0000-0000E4000000}"/>
    <cellStyle name="差_NWE WB ARB 2nd Quarter 2014(20140529-20140630) 2" xfId="298" xr:uid="{00000000-0005-0000-0000-0000E5000000}"/>
    <cellStyle name="差_NWE WB ARB 2nd Quarter 2014v2" xfId="55" xr:uid="{00000000-0005-0000-0000-0000E6000000}"/>
    <cellStyle name="差_NWE WB ARB 2nd Quarter 2014v2 2" xfId="299" xr:uid="{00000000-0005-0000-0000-0000E7000000}"/>
    <cellStyle name="差_NWE WB ARB 2nd Quarter 2014v3 (1)" xfId="135" xr:uid="{00000000-0005-0000-0000-0000E8000000}"/>
    <cellStyle name="差_NWE WB ARB 2nd Quarter 2014v3 (1) 2" xfId="300" xr:uid="{00000000-0005-0000-0000-0000E9000000}"/>
    <cellStyle name="差_NWE WB ARB 3rd Quarter 2012" xfId="137" xr:uid="{00000000-0005-0000-0000-0000EA000000}"/>
    <cellStyle name="差_NWE WB ARB 3rd Quarter 2012 2" xfId="301" xr:uid="{00000000-0005-0000-0000-0000EB000000}"/>
    <cellStyle name="差_NWE WB ARB 3rd Quarter 2013" xfId="126" xr:uid="{00000000-0005-0000-0000-0000EC000000}"/>
    <cellStyle name="差_NWE WB ARB 3rd Quarter 2013 2" xfId="302" xr:uid="{00000000-0005-0000-0000-0000ED000000}"/>
    <cellStyle name="差_NWE WB ARB 3rd Quarter 2014" xfId="138" xr:uid="{00000000-0005-0000-0000-0000EE000000}"/>
    <cellStyle name="差_NWE WB ARB 3rd Quarter 2014 2" xfId="303" xr:uid="{00000000-0005-0000-0000-0000EF000000}"/>
    <cellStyle name="差_NWE WB ARB 4th Quarter 2012" xfId="139" xr:uid="{00000000-0005-0000-0000-0000F0000000}"/>
    <cellStyle name="差_NWE WB ARB 4th Quarter 2012 2" xfId="304" xr:uid="{00000000-0005-0000-0000-0000F1000000}"/>
    <cellStyle name="差_NWE WB ARB 4th Quarter 2012 update" xfId="140" xr:uid="{00000000-0005-0000-0000-0000F2000000}"/>
    <cellStyle name="差_NWE WB ARB 4th Quarter 2012 update 2" xfId="305" xr:uid="{00000000-0005-0000-0000-0000F3000000}"/>
    <cellStyle name="差_NWE WB ARB 4th Quarter 2013" xfId="141" xr:uid="{00000000-0005-0000-0000-0000F4000000}"/>
    <cellStyle name="差_NWE WB ARB 4th Quarter 2013 2" xfId="306" xr:uid="{00000000-0005-0000-0000-0000F5000000}"/>
    <cellStyle name="差_NWE WB ARB 4th Quarter 2014" xfId="142" xr:uid="{00000000-0005-0000-0000-0000F6000000}"/>
    <cellStyle name="差_NWE WB ARB 4th Quarter 2014 2" xfId="307" xr:uid="{00000000-0005-0000-0000-0000F7000000}"/>
    <cellStyle name="差_NWE WB ARB NOV 25-DEC 31 2011" xfId="143" xr:uid="{00000000-0005-0000-0000-0000F8000000}"/>
    <cellStyle name="差_NWE WB ARB NOV 25-DEC 31 2011 2" xfId="308" xr:uid="{00000000-0005-0000-0000-0000F9000000}"/>
    <cellStyle name="差_NWE WB ARB Q1 2012" xfId="144" xr:uid="{00000000-0005-0000-0000-0000FA000000}"/>
    <cellStyle name="差_NWE WB ARB Q1 2012 2" xfId="309" xr:uid="{00000000-0005-0000-0000-0000FB000000}"/>
    <cellStyle name="差_REVISED NWE WB ARB 3rd Quarter 2013" xfId="145" xr:uid="{00000000-0005-0000-0000-0000FC000000}"/>
    <cellStyle name="差_REVISED NWE WB ARB 3rd Quarter 2013 2" xfId="310" xr:uid="{00000000-0005-0000-0000-0000FD000000}"/>
    <cellStyle name="差_UPDATED NWE WB ARB 1st Quarter 2013" xfId="146" xr:uid="{00000000-0005-0000-0000-0000FE000000}"/>
    <cellStyle name="差_UPDATED NWE WB ARB 1st Quarter 2013 2" xfId="311" xr:uid="{00000000-0005-0000-0000-0000FF000000}"/>
    <cellStyle name="常规 2" xfId="14" xr:uid="{00000000-0005-0000-0000-000000010000}"/>
    <cellStyle name="常规 2 2" xfId="6" xr:uid="{00000000-0005-0000-0000-000001010000}"/>
    <cellStyle name="常规 2 2 2" xfId="147" xr:uid="{00000000-0005-0000-0000-000002010000}"/>
    <cellStyle name="常规 2 2 3" xfId="53" xr:uid="{00000000-0005-0000-0000-000003010000}"/>
    <cellStyle name="常规 2 2 4" xfId="207" xr:uid="{00000000-0005-0000-0000-000004010000}"/>
    <cellStyle name="常规 2 2 5" xfId="22" xr:uid="{00000000-0005-0000-0000-000005010000}"/>
    <cellStyle name="常规 2 3" xfId="23" xr:uid="{00000000-0005-0000-0000-000006010000}"/>
    <cellStyle name="常规 2 3 2" xfId="46" xr:uid="{00000000-0005-0000-0000-000007010000}"/>
    <cellStyle name="常规 2 4" xfId="42" xr:uid="{00000000-0005-0000-0000-000008010000}"/>
    <cellStyle name="常规 2 5" xfId="206" xr:uid="{00000000-0005-0000-0000-000009010000}"/>
    <cellStyle name="常规 2_Xl0001226" xfId="148" xr:uid="{00000000-0005-0000-0000-00000A010000}"/>
    <cellStyle name="常规 21 2 2 2" xfId="149" xr:uid="{00000000-0005-0000-0000-00000B010000}"/>
    <cellStyle name="常规 3" xfId="7" xr:uid="{00000000-0005-0000-0000-00000C010000}"/>
    <cellStyle name="常规 3 13" xfId="151" xr:uid="{00000000-0005-0000-0000-00000D010000}"/>
    <cellStyle name="常规 3 2" xfId="24" xr:uid="{00000000-0005-0000-0000-00000E010000}"/>
    <cellStyle name="常规 3 2 2" xfId="79" xr:uid="{00000000-0005-0000-0000-00000F010000}"/>
    <cellStyle name="常规 3 2 2 2" xfId="37" xr:uid="{00000000-0005-0000-0000-000010010000}"/>
    <cellStyle name="常规 3 2 2 2 2" xfId="312" xr:uid="{00000000-0005-0000-0000-000011010000}"/>
    <cellStyle name="常规 3 3" xfId="20" xr:uid="{00000000-0005-0000-0000-000012010000}"/>
    <cellStyle name="常规 3 4" xfId="28" xr:uid="{00000000-0005-0000-0000-000013010000}"/>
    <cellStyle name="常规 3 5" xfId="150" xr:uid="{00000000-0005-0000-0000-000014010000}"/>
    <cellStyle name="常规 3 6" xfId="208" xr:uid="{00000000-0005-0000-0000-000015010000}"/>
    <cellStyle name="常规 3 7" xfId="15" xr:uid="{00000000-0005-0000-0000-000016010000}"/>
    <cellStyle name="常规 4" xfId="16" xr:uid="{00000000-0005-0000-0000-000017010000}"/>
    <cellStyle name="常规 4 2" xfId="29" xr:uid="{00000000-0005-0000-0000-000018010000}"/>
    <cellStyle name="常规 4 2 2" xfId="18" xr:uid="{00000000-0005-0000-0000-000019010000}"/>
    <cellStyle name="常规 4 3" xfId="152" xr:uid="{00000000-0005-0000-0000-00001A010000}"/>
    <cellStyle name="常规 4 4" xfId="209" xr:uid="{00000000-0005-0000-0000-00001B010000}"/>
    <cellStyle name="常规 5" xfId="210" xr:uid="{00000000-0005-0000-0000-00001C010000}"/>
    <cellStyle name="常规 6" xfId="211" xr:uid="{00000000-0005-0000-0000-00001D010000}"/>
    <cellStyle name="常规 7" xfId="212" xr:uid="{00000000-0005-0000-0000-00001E010000}"/>
    <cellStyle name="常规 7 2" xfId="213" xr:uid="{00000000-0005-0000-0000-00001F010000}"/>
    <cellStyle name="常规 8" xfId="214" xr:uid="{00000000-0005-0000-0000-000020010000}"/>
    <cellStyle name="常规_2007-2008年航线运力调整1121－交欧贸更新8改9_2011年预算-交计划运营20110223_2011年预算-交计划运营20110228" xfId="17" xr:uid="{00000000-0005-0000-0000-000021010000}"/>
    <cellStyle name="强调文字颜色 1" xfId="153" xr:uid="{00000000-0005-0000-0000-000022010000}"/>
    <cellStyle name="强调文字颜色 1 2" xfId="313" xr:uid="{00000000-0005-0000-0000-000023010000}"/>
    <cellStyle name="强调文字颜色 2" xfId="39" xr:uid="{00000000-0005-0000-0000-000024010000}"/>
    <cellStyle name="强调文字颜色 2 2" xfId="314" xr:uid="{00000000-0005-0000-0000-000025010000}"/>
    <cellStyle name="强调文字颜色 3" xfId="154" xr:uid="{00000000-0005-0000-0000-000026010000}"/>
    <cellStyle name="强调文字颜色 3 2" xfId="315" xr:uid="{00000000-0005-0000-0000-000027010000}"/>
    <cellStyle name="强调文字颜色 4" xfId="155" xr:uid="{00000000-0005-0000-0000-000028010000}"/>
    <cellStyle name="强调文字颜色 4 2" xfId="316" xr:uid="{00000000-0005-0000-0000-000029010000}"/>
    <cellStyle name="强调文字颜色 5" xfId="156" xr:uid="{00000000-0005-0000-0000-00002A010000}"/>
    <cellStyle name="强调文字颜色 5 2" xfId="317" xr:uid="{00000000-0005-0000-0000-00002B010000}"/>
    <cellStyle name="强调文字颜色 6" xfId="157" xr:uid="{00000000-0005-0000-0000-00002C010000}"/>
    <cellStyle name="强调文字颜色 6 2" xfId="318" xr:uid="{00000000-0005-0000-0000-00002D010000}"/>
    <cellStyle name="标题" xfId="158" xr:uid="{00000000-0005-0000-0000-00002E010000}"/>
    <cellStyle name="标题 1" xfId="159" xr:uid="{00000000-0005-0000-0000-00002F010000}"/>
    <cellStyle name="标题 2" xfId="160" xr:uid="{00000000-0005-0000-0000-000030010000}"/>
    <cellStyle name="标题 3" xfId="161" xr:uid="{00000000-0005-0000-0000-000031010000}"/>
    <cellStyle name="标题 4" xfId="71" xr:uid="{00000000-0005-0000-0000-000032010000}"/>
    <cellStyle name="标题_MED WB ARB 1st Quarter 2013" xfId="162" xr:uid="{00000000-0005-0000-0000-000033010000}"/>
    <cellStyle name="检查单元格" xfId="163" xr:uid="{00000000-0005-0000-0000-000034010000}"/>
    <cellStyle name="检查单元格 2" xfId="319" xr:uid="{00000000-0005-0000-0000-000035010000}"/>
    <cellStyle name="標準_proforma of PNW 2011" xfId="27" xr:uid="{00000000-0005-0000-0000-000036010000}"/>
    <cellStyle name="汇总" xfId="73" xr:uid="{00000000-0005-0000-0000-000037010000}"/>
    <cellStyle name="汇总 2" xfId="325" xr:uid="{00000000-0005-0000-0000-000038010000}"/>
    <cellStyle name="汇总 2 2" xfId="332" xr:uid="{A47A75C6-ECAC-4F91-8117-E9391644D0EE}"/>
    <cellStyle name="汇总 3" xfId="335" xr:uid="{D789826D-76ED-4772-BE83-F6C4DB9E2064}"/>
    <cellStyle name="注释" xfId="164" xr:uid="{00000000-0005-0000-0000-000039010000}"/>
    <cellStyle name="注释 2" xfId="320" xr:uid="{00000000-0005-0000-0000-00003A010000}"/>
    <cellStyle name="注释 2 2" xfId="340" xr:uid="{DA6DF175-0FF3-45F3-9881-737B3FBC1F2A}"/>
    <cellStyle name="注释 2 3" xfId="337" xr:uid="{59DACBBB-7E0A-4A7E-ACF7-83658CC86888}"/>
    <cellStyle name="注释 3" xfId="329" xr:uid="{00000000-0005-0000-0000-00003B010000}"/>
    <cellStyle name="注释 3 2" xfId="347" xr:uid="{2125EC18-C9A0-4E7C-B5DE-BD2B0AC03590}"/>
    <cellStyle name="注释 4" xfId="339" xr:uid="{8F4234FD-8FA2-462D-9228-08C48F653C96}"/>
    <cellStyle name="解释性文本" xfId="136" xr:uid="{00000000-0005-0000-0000-00003C010000}"/>
    <cellStyle name="警告文本" xfId="165" xr:uid="{00000000-0005-0000-0000-00003D010000}"/>
    <cellStyle name="计算" xfId="44" xr:uid="{00000000-0005-0000-0000-00003E010000}"/>
    <cellStyle name="计算 2" xfId="321" xr:uid="{00000000-0005-0000-0000-00003F010000}"/>
    <cellStyle name="计算 2 2" xfId="341" xr:uid="{1283F71A-B253-40C3-9E85-A1337E9BD30C}"/>
    <cellStyle name="计算 2 3" xfId="333" xr:uid="{31A9F013-3EE2-488F-8B19-008D32312531}"/>
    <cellStyle name="计算 3" xfId="326" xr:uid="{00000000-0005-0000-0000-000040010000}"/>
    <cellStyle name="计算 3 2" xfId="344" xr:uid="{5EBE42F4-A6A9-4590-AE0D-4703E602291B}"/>
    <cellStyle name="计算 4" xfId="330" xr:uid="{1E0B20B0-BD50-4D5D-BA7F-4835D30B9CBA}"/>
    <cellStyle name="超链接 2" xfId="215" xr:uid="{00000000-0005-0000-0000-000041010000}"/>
    <cellStyle name="输入" xfId="166" xr:uid="{00000000-0005-0000-0000-000042010000}"/>
    <cellStyle name="输入 2" xfId="322" xr:uid="{00000000-0005-0000-0000-000043010000}"/>
    <cellStyle name="输入 2 2" xfId="342" xr:uid="{6411F7CA-6F73-4C90-B35E-B67FDA827C28}"/>
    <cellStyle name="输入 2 3" xfId="336" xr:uid="{8ECA79E3-0002-4CC4-A624-3F3150BFABAD}"/>
    <cellStyle name="输入 3" xfId="328" xr:uid="{00000000-0005-0000-0000-000044010000}"/>
    <cellStyle name="输入 3 2" xfId="346" xr:uid="{C9E8C300-4C93-45AC-81AC-853AAF3B903D}"/>
    <cellStyle name="输入 4" xfId="338" xr:uid="{998A13DF-03AE-4465-B5EE-B7C6A3AB92C9}"/>
    <cellStyle name="输出" xfId="167" xr:uid="{00000000-0005-0000-0000-000045010000}"/>
    <cellStyle name="输出 2" xfId="323" xr:uid="{00000000-0005-0000-0000-000046010000}"/>
    <cellStyle name="输出 2 2" xfId="343" xr:uid="{ECEA15F1-C868-4962-AAB7-5B086668BE84}"/>
    <cellStyle name="输出 2 3" xfId="331" xr:uid="{899B76B6-F275-4B17-8349-1891F8B31D13}"/>
    <cellStyle name="输出 3" xfId="327" xr:uid="{00000000-0005-0000-0000-000047010000}"/>
    <cellStyle name="输出 3 2" xfId="345" xr:uid="{B92D8836-2FCF-4F6B-97CB-B4937AA05342}"/>
    <cellStyle name="输出 4" xfId="334" xr:uid="{89EAB38E-3F60-4741-A798-7760F570AC60}"/>
    <cellStyle name="适中" xfId="43" xr:uid="{00000000-0005-0000-0000-000048010000}"/>
    <cellStyle name="适中 2" xfId="324" xr:uid="{00000000-0005-0000-0000-000049010000}"/>
    <cellStyle name="链接单元格" xfId="168" xr:uid="{00000000-0005-0000-0000-00004A010000}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FFFFFF"/>
      <color rgb="FF525252"/>
      <color rgb="FF0000FF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7D3F7047-CB02-41E0-866B-325C7245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1920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EC28E4F6-5087-4DBE-9B18-4434AA1C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57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D890-1E8A-472C-97A0-4F56B78F29F5}">
  <dimension ref="A1:T42"/>
  <sheetViews>
    <sheetView tabSelected="1" zoomScale="85" zoomScaleNormal="85" workbookViewId="0">
      <selection activeCell="I33" sqref="I33"/>
    </sheetView>
  </sheetViews>
  <sheetFormatPr defaultColWidth="9.140625" defaultRowHeight="14.25"/>
  <cols>
    <col min="1" max="1" width="18.42578125" style="53" customWidth="1"/>
    <col min="2" max="2" width="6.7109375" style="53" bestFit="1" customWidth="1"/>
    <col min="3" max="3" width="6" style="51" bestFit="1" customWidth="1"/>
    <col min="4" max="4" width="10.140625" style="51" bestFit="1" customWidth="1"/>
    <col min="5" max="5" width="9.28515625" style="52" bestFit="1" customWidth="1"/>
    <col min="6" max="6" width="48.85546875" style="52" bestFit="1" customWidth="1"/>
    <col min="7" max="7" width="16.5703125" style="53" bestFit="1" customWidth="1"/>
    <col min="8" max="8" width="9" style="52" bestFit="1" customWidth="1"/>
    <col min="9" max="9" width="16.140625" style="13" bestFit="1" customWidth="1"/>
    <col min="10" max="10" width="13.5703125" style="13" bestFit="1" customWidth="1"/>
    <col min="11" max="11" width="13.7109375" style="13" bestFit="1" customWidth="1"/>
    <col min="12" max="12" width="16.42578125" style="13" bestFit="1" customWidth="1"/>
    <col min="13" max="13" width="16" style="13" bestFit="1" customWidth="1"/>
    <col min="14" max="14" width="11.28515625" style="13" bestFit="1" customWidth="1"/>
    <col min="15" max="15" width="19.42578125" style="13" bestFit="1" customWidth="1"/>
    <col min="16" max="16" width="13" style="13" bestFit="1" customWidth="1"/>
    <col min="17" max="17" width="12.140625" style="13" bestFit="1" customWidth="1"/>
    <col min="18" max="18" width="14.85546875" style="13" bestFit="1" customWidth="1"/>
    <col min="19" max="19" width="19.5703125" style="13" bestFit="1" customWidth="1"/>
    <col min="20" max="20" width="7.42578125" style="96" bestFit="1" customWidth="1"/>
    <col min="21" max="16384" width="9.140625" style="96"/>
  </cols>
  <sheetData>
    <row r="1" spans="1:20" s="95" customFormat="1" ht="27.75">
      <c r="A1" s="5"/>
      <c r="B1" s="341" t="s">
        <v>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20" s="95" customFormat="1" ht="27.75">
      <c r="A2" s="6"/>
      <c r="B2" s="342" t="s">
        <v>2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20" s="95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15">
      <c r="A4" s="14"/>
      <c r="B4" s="10"/>
      <c r="C4" s="11"/>
      <c r="D4" s="11"/>
      <c r="E4" s="12"/>
      <c r="F4" s="12"/>
      <c r="G4" s="10"/>
      <c r="H4" s="249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97" customFormat="1" ht="15.75">
      <c r="A5" s="343" t="s">
        <v>131</v>
      </c>
      <c r="B5" s="344"/>
      <c r="C5" s="347" t="s">
        <v>3</v>
      </c>
      <c r="D5" s="348"/>
      <c r="E5" s="83" t="s">
        <v>1</v>
      </c>
      <c r="F5" s="349" t="s">
        <v>4</v>
      </c>
      <c r="G5" s="350"/>
      <c r="H5" s="353" t="s">
        <v>5</v>
      </c>
      <c r="I5" s="355" t="s">
        <v>6</v>
      </c>
      <c r="J5" s="356"/>
      <c r="K5" s="356"/>
      <c r="L5" s="356"/>
      <c r="M5" s="356"/>
      <c r="N5" s="356"/>
      <c r="O5" s="356"/>
      <c r="P5" s="356"/>
      <c r="Q5" s="356"/>
      <c r="R5" s="356"/>
      <c r="S5" s="357"/>
    </row>
    <row r="6" spans="1:20" s="97" customFormat="1" ht="15.75">
      <c r="A6" s="345"/>
      <c r="B6" s="346"/>
      <c r="C6" s="16" t="s">
        <v>7</v>
      </c>
      <c r="D6" s="16" t="s">
        <v>8</v>
      </c>
      <c r="E6" s="82" t="s">
        <v>396</v>
      </c>
      <c r="F6" s="351"/>
      <c r="G6" s="352"/>
      <c r="H6" s="354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80" t="s">
        <v>14</v>
      </c>
      <c r="O6" s="101" t="s">
        <v>15</v>
      </c>
      <c r="P6" s="16" t="s">
        <v>16</v>
      </c>
      <c r="Q6" s="16" t="s">
        <v>17</v>
      </c>
      <c r="R6" s="16" t="s">
        <v>18</v>
      </c>
      <c r="S6" s="81" t="s">
        <v>19</v>
      </c>
    </row>
    <row r="7" spans="1:20" s="97" customFormat="1" ht="15.75">
      <c r="A7" s="17"/>
      <c r="B7" s="18"/>
      <c r="C7" s="19"/>
      <c r="D7" s="19"/>
      <c r="E7" s="20"/>
      <c r="F7" s="259" t="s">
        <v>365</v>
      </c>
      <c r="G7" s="87" t="s">
        <v>284</v>
      </c>
      <c r="H7" s="248">
        <v>45541</v>
      </c>
      <c r="I7" s="247" t="s">
        <v>20</v>
      </c>
      <c r="J7" s="247" t="s">
        <v>20</v>
      </c>
      <c r="K7" s="247" t="s">
        <v>20</v>
      </c>
      <c r="L7" s="329">
        <f>H7+30</f>
        <v>45571</v>
      </c>
      <c r="M7" s="329">
        <f>+L7+4</f>
        <v>45575</v>
      </c>
      <c r="N7" s="329">
        <f>+M7+5</f>
        <v>45580</v>
      </c>
      <c r="O7" s="329">
        <f>+N7+6</f>
        <v>45586</v>
      </c>
      <c r="P7" s="330" t="s">
        <v>20</v>
      </c>
      <c r="Q7" s="247" t="s">
        <v>20</v>
      </c>
      <c r="R7" s="247" t="s">
        <v>20</v>
      </c>
      <c r="S7" s="247" t="s">
        <v>20</v>
      </c>
      <c r="T7" s="102" t="s">
        <v>21</v>
      </c>
    </row>
    <row r="8" spans="1:20" s="97" customFormat="1" ht="15.75">
      <c r="A8" s="210"/>
      <c r="B8" s="136"/>
      <c r="C8" s="137"/>
      <c r="D8" s="137"/>
      <c r="E8" s="137"/>
      <c r="F8" s="260" t="s">
        <v>404</v>
      </c>
      <c r="G8" s="88" t="s">
        <v>405</v>
      </c>
      <c r="H8" s="250">
        <v>45545</v>
      </c>
      <c r="I8" s="90">
        <f>+J8+10</f>
        <v>45586</v>
      </c>
      <c r="J8" s="90">
        <f>+P8+4</f>
        <v>45576</v>
      </c>
      <c r="K8" s="90" t="s">
        <v>20</v>
      </c>
      <c r="L8" s="90" t="s">
        <v>20</v>
      </c>
      <c r="M8" s="90" t="s">
        <v>20</v>
      </c>
      <c r="N8" s="90" t="s">
        <v>20</v>
      </c>
      <c r="O8" s="90" t="s">
        <v>20</v>
      </c>
      <c r="P8" s="90">
        <f>+H8+27</f>
        <v>45572</v>
      </c>
      <c r="Q8" s="90" t="s">
        <v>20</v>
      </c>
      <c r="R8" s="90" t="s">
        <v>20</v>
      </c>
      <c r="S8" s="90" t="s">
        <v>20</v>
      </c>
      <c r="T8" s="103" t="s">
        <v>25</v>
      </c>
    </row>
    <row r="9" spans="1:20" s="97" customFormat="1" ht="15.75">
      <c r="A9" s="115" t="s">
        <v>126</v>
      </c>
      <c r="B9" s="114" t="s">
        <v>361</v>
      </c>
      <c r="C9" s="113" t="s">
        <v>125</v>
      </c>
      <c r="D9" s="113">
        <v>45536</v>
      </c>
      <c r="E9" s="113">
        <f>D9+2</f>
        <v>45538</v>
      </c>
      <c r="F9" s="261" t="s">
        <v>406</v>
      </c>
      <c r="G9" s="91" t="s">
        <v>364</v>
      </c>
      <c r="H9" s="251">
        <v>45543</v>
      </c>
      <c r="I9" s="117">
        <f>+H9+30</f>
        <v>45573</v>
      </c>
      <c r="J9" s="117">
        <f>+I9+4</f>
        <v>45577</v>
      </c>
      <c r="K9" s="117">
        <f>+J9+4</f>
        <v>45581</v>
      </c>
      <c r="L9" s="117" t="s">
        <v>20</v>
      </c>
      <c r="M9" s="117" t="s">
        <v>20</v>
      </c>
      <c r="N9" s="117" t="s">
        <v>20</v>
      </c>
      <c r="O9" s="117" t="s">
        <v>20</v>
      </c>
      <c r="P9" s="117" t="s">
        <v>20</v>
      </c>
      <c r="Q9" s="117" t="s">
        <v>20</v>
      </c>
      <c r="R9" s="117" t="s">
        <v>20</v>
      </c>
      <c r="S9" s="117" t="s">
        <v>20</v>
      </c>
      <c r="T9" s="104" t="s">
        <v>26</v>
      </c>
    </row>
    <row r="10" spans="1:20" s="97" customFormat="1" ht="15.75">
      <c r="A10" s="210" t="s">
        <v>23</v>
      </c>
      <c r="B10" s="136" t="s">
        <v>394</v>
      </c>
      <c r="C10" s="113" t="s">
        <v>279</v>
      </c>
      <c r="D10" s="113">
        <v>45538</v>
      </c>
      <c r="E10" s="113">
        <f t="shared" ref="E10" si="0">D10+2</f>
        <v>45540</v>
      </c>
      <c r="F10" s="262" t="s">
        <v>366</v>
      </c>
      <c r="G10" s="94" t="s">
        <v>367</v>
      </c>
      <c r="H10" s="79">
        <v>45545</v>
      </c>
      <c r="I10" s="79">
        <f>+H10+22</f>
        <v>45567</v>
      </c>
      <c r="J10" s="79">
        <f>+L10+4</f>
        <v>45575</v>
      </c>
      <c r="K10" s="79" t="s">
        <v>20</v>
      </c>
      <c r="L10" s="79">
        <f>+I10+4</f>
        <v>45571</v>
      </c>
      <c r="M10" s="79" t="s">
        <v>20</v>
      </c>
      <c r="N10" s="79" t="s">
        <v>20</v>
      </c>
      <c r="O10" s="79" t="s">
        <v>20</v>
      </c>
      <c r="P10" s="79" t="s">
        <v>20</v>
      </c>
      <c r="Q10" s="79" t="s">
        <v>20</v>
      </c>
      <c r="R10" s="79" t="s">
        <v>20</v>
      </c>
      <c r="S10" s="79" t="s">
        <v>20</v>
      </c>
      <c r="T10" s="105" t="s">
        <v>127</v>
      </c>
    </row>
    <row r="11" spans="1:20" s="97" customFormat="1" ht="15.75">
      <c r="A11" s="115"/>
      <c r="B11" s="114"/>
      <c r="C11" s="113"/>
      <c r="D11" s="113"/>
      <c r="E11" s="113"/>
      <c r="F11" s="263" t="s">
        <v>129</v>
      </c>
      <c r="G11" s="378"/>
      <c r="H11" s="379"/>
      <c r="I11" s="380">
        <f>+Q11+2</f>
        <v>38</v>
      </c>
      <c r="J11" s="380" t="s">
        <v>20</v>
      </c>
      <c r="K11" s="380">
        <f>+S11+3</f>
        <v>45</v>
      </c>
      <c r="L11" s="380" t="s">
        <v>20</v>
      </c>
      <c r="M11" s="380" t="s">
        <v>20</v>
      </c>
      <c r="N11" s="380" t="s">
        <v>20</v>
      </c>
      <c r="O11" s="380" t="s">
        <v>20</v>
      </c>
      <c r="P11" s="380">
        <f>+K11+3</f>
        <v>48</v>
      </c>
      <c r="Q11" s="380">
        <f>+H11+36</f>
        <v>36</v>
      </c>
      <c r="R11" s="380" t="s">
        <v>20</v>
      </c>
      <c r="S11" s="380">
        <f>+I11+4</f>
        <v>42</v>
      </c>
      <c r="T11" s="106" t="s">
        <v>24</v>
      </c>
    </row>
    <row r="12" spans="1:20" s="97" customFormat="1" ht="15.75">
      <c r="A12" s="216"/>
      <c r="B12" s="217"/>
      <c r="C12" s="218"/>
      <c r="D12" s="218"/>
      <c r="E12" s="218"/>
      <c r="F12" s="265" t="s">
        <v>368</v>
      </c>
      <c r="G12" s="257" t="s">
        <v>407</v>
      </c>
      <c r="H12" s="258">
        <v>45541</v>
      </c>
      <c r="I12" s="207">
        <f>+J12+3</f>
        <v>45576</v>
      </c>
      <c r="J12" s="207">
        <f>+K12+4</f>
        <v>45573</v>
      </c>
      <c r="K12" s="207">
        <f>+H12+28</f>
        <v>45569</v>
      </c>
      <c r="L12" s="207" t="s">
        <v>20</v>
      </c>
      <c r="M12" s="207" t="s">
        <v>20</v>
      </c>
      <c r="N12" s="207" t="s">
        <v>20</v>
      </c>
      <c r="O12" s="207" t="s">
        <v>20</v>
      </c>
      <c r="P12" s="207" t="s">
        <v>20</v>
      </c>
      <c r="Q12" s="207" t="s">
        <v>20</v>
      </c>
      <c r="R12" s="207" t="s">
        <v>20</v>
      </c>
      <c r="S12" s="207" t="s">
        <v>20</v>
      </c>
      <c r="T12" s="214" t="s">
        <v>22</v>
      </c>
    </row>
    <row r="13" spans="1:20" s="97" customFormat="1" ht="15.75">
      <c r="A13" s="116"/>
      <c r="B13" s="108"/>
      <c r="C13" s="109"/>
      <c r="D13" s="109"/>
      <c r="E13" s="77"/>
      <c r="F13" s="384" t="s">
        <v>408</v>
      </c>
      <c r="G13" s="385" t="s">
        <v>409</v>
      </c>
      <c r="H13" s="329">
        <v>45547</v>
      </c>
      <c r="I13" s="330" t="s">
        <v>20</v>
      </c>
      <c r="J13" s="330" t="s">
        <v>20</v>
      </c>
      <c r="K13" s="330" t="s">
        <v>20</v>
      </c>
      <c r="L13" s="329">
        <f>H13+31</f>
        <v>45578</v>
      </c>
      <c r="M13" s="329">
        <f>+L13+3</f>
        <v>45581</v>
      </c>
      <c r="N13" s="329">
        <f>+M13+4</f>
        <v>45585</v>
      </c>
      <c r="O13" s="329">
        <f>+N13+6</f>
        <v>45591</v>
      </c>
      <c r="P13" s="330" t="s">
        <v>20</v>
      </c>
      <c r="Q13" s="330" t="s">
        <v>20</v>
      </c>
      <c r="R13" s="330" t="s">
        <v>20</v>
      </c>
      <c r="S13" s="330" t="s">
        <v>20</v>
      </c>
      <c r="T13" s="102" t="s">
        <v>21</v>
      </c>
    </row>
    <row r="14" spans="1:20" s="97" customFormat="1" ht="15.75">
      <c r="A14" s="116"/>
      <c r="B14" s="108"/>
      <c r="C14" s="109"/>
      <c r="D14" s="109"/>
      <c r="E14" s="77"/>
      <c r="F14" s="386" t="s">
        <v>417</v>
      </c>
      <c r="G14" s="387" t="s">
        <v>418</v>
      </c>
      <c r="H14" s="388">
        <v>45554</v>
      </c>
      <c r="I14" s="389" t="s">
        <v>20</v>
      </c>
      <c r="J14" s="389" t="s">
        <v>20</v>
      </c>
      <c r="K14" s="389" t="s">
        <v>20</v>
      </c>
      <c r="L14" s="390">
        <f>H14+31</f>
        <v>45585</v>
      </c>
      <c r="M14" s="390">
        <f>+L14+3</f>
        <v>45588</v>
      </c>
      <c r="N14" s="390">
        <f>+M14+4</f>
        <v>45592</v>
      </c>
      <c r="O14" s="390">
        <f>+N14+6</f>
        <v>45598</v>
      </c>
      <c r="P14" s="391" t="s">
        <v>20</v>
      </c>
      <c r="Q14" s="389" t="s">
        <v>20</v>
      </c>
      <c r="R14" s="389" t="s">
        <v>20</v>
      </c>
      <c r="S14" s="389" t="s">
        <v>20</v>
      </c>
      <c r="T14" s="102" t="s">
        <v>21</v>
      </c>
    </row>
    <row r="15" spans="1:20" s="97" customFormat="1" ht="15.75">
      <c r="A15" s="115" t="s">
        <v>28</v>
      </c>
      <c r="B15" s="114" t="s">
        <v>395</v>
      </c>
      <c r="C15" s="113" t="s">
        <v>278</v>
      </c>
      <c r="D15" s="113">
        <v>45542</v>
      </c>
      <c r="E15" s="113">
        <f t="shared" ref="E15" si="1">D15+2</f>
        <v>45544</v>
      </c>
      <c r="F15" s="260" t="s">
        <v>129</v>
      </c>
      <c r="G15" s="381"/>
      <c r="H15" s="382"/>
      <c r="I15" s="383">
        <f>+J15+9</f>
        <v>42</v>
      </c>
      <c r="J15" s="383">
        <f>+P15+4</f>
        <v>33</v>
      </c>
      <c r="K15" s="383" t="s">
        <v>20</v>
      </c>
      <c r="L15" s="383" t="s">
        <v>20</v>
      </c>
      <c r="M15" s="383" t="s">
        <v>20</v>
      </c>
      <c r="N15" s="383" t="s">
        <v>20</v>
      </c>
      <c r="O15" s="383" t="s">
        <v>20</v>
      </c>
      <c r="P15" s="383">
        <f>+H15+29</f>
        <v>29</v>
      </c>
      <c r="Q15" s="383" t="s">
        <v>20</v>
      </c>
      <c r="R15" s="383" t="s">
        <v>20</v>
      </c>
      <c r="S15" s="383" t="s">
        <v>20</v>
      </c>
      <c r="T15" s="103" t="s">
        <v>25</v>
      </c>
    </row>
    <row r="16" spans="1:20" s="98" customFormat="1" ht="15.75">
      <c r="A16" s="210" t="s">
        <v>27</v>
      </c>
      <c r="B16" s="136" t="s">
        <v>397</v>
      </c>
      <c r="C16" s="137" t="s">
        <v>363</v>
      </c>
      <c r="D16" s="137">
        <v>45547</v>
      </c>
      <c r="E16" s="137">
        <f>D16+2</f>
        <v>45549</v>
      </c>
      <c r="F16" s="261" t="s">
        <v>410</v>
      </c>
      <c r="G16" s="91" t="s">
        <v>285</v>
      </c>
      <c r="H16" s="251">
        <v>45550</v>
      </c>
      <c r="I16" s="117">
        <f>+H16+30</f>
        <v>45580</v>
      </c>
      <c r="J16" s="117">
        <f>+I16+4</f>
        <v>45584</v>
      </c>
      <c r="K16" s="117">
        <f>+J16+4</f>
        <v>45588</v>
      </c>
      <c r="L16" s="117" t="s">
        <v>20</v>
      </c>
      <c r="M16" s="117" t="s">
        <v>20</v>
      </c>
      <c r="N16" s="117" t="s">
        <v>20</v>
      </c>
      <c r="O16" s="117" t="s">
        <v>20</v>
      </c>
      <c r="P16" s="117" t="s">
        <v>20</v>
      </c>
      <c r="Q16" s="117" t="s">
        <v>20</v>
      </c>
      <c r="R16" s="117" t="s">
        <v>20</v>
      </c>
      <c r="S16" s="117" t="s">
        <v>20</v>
      </c>
      <c r="T16" s="104" t="s">
        <v>26</v>
      </c>
    </row>
    <row r="17" spans="1:20" s="97" customFormat="1" ht="15.75">
      <c r="A17" s="115" t="s">
        <v>126</v>
      </c>
      <c r="B17" s="114" t="s">
        <v>398</v>
      </c>
      <c r="C17" s="113" t="s">
        <v>362</v>
      </c>
      <c r="D17" s="113">
        <v>45548</v>
      </c>
      <c r="E17" s="113">
        <f>D17+2</f>
        <v>45550</v>
      </c>
      <c r="F17" s="262" t="s">
        <v>411</v>
      </c>
      <c r="G17" s="94" t="s">
        <v>412</v>
      </c>
      <c r="H17" s="79">
        <v>45550</v>
      </c>
      <c r="I17" s="79">
        <f>+H17+27</f>
        <v>45577</v>
      </c>
      <c r="J17" s="79">
        <f>+L17+3</f>
        <v>45583</v>
      </c>
      <c r="K17" s="79" t="s">
        <v>20</v>
      </c>
      <c r="L17" s="79">
        <f>+I17+3</f>
        <v>45580</v>
      </c>
      <c r="M17" s="79" t="s">
        <v>20</v>
      </c>
      <c r="N17" s="79" t="s">
        <v>20</v>
      </c>
      <c r="O17" s="79" t="s">
        <v>20</v>
      </c>
      <c r="P17" s="79" t="s">
        <v>20</v>
      </c>
      <c r="Q17" s="79" t="s">
        <v>20</v>
      </c>
      <c r="R17" s="79" t="s">
        <v>20</v>
      </c>
      <c r="S17" s="79" t="s">
        <v>20</v>
      </c>
      <c r="T17" s="105" t="s">
        <v>127</v>
      </c>
    </row>
    <row r="18" spans="1:20" s="97" customFormat="1" ht="15.75">
      <c r="A18" s="210"/>
      <c r="B18" s="136"/>
      <c r="C18" s="137"/>
      <c r="D18" s="137"/>
      <c r="E18" s="137"/>
      <c r="F18" s="263" t="s">
        <v>413</v>
      </c>
      <c r="G18" s="204" t="s">
        <v>414</v>
      </c>
      <c r="H18" s="252">
        <v>45552</v>
      </c>
      <c r="I18" s="205">
        <f>+Q18+3</f>
        <v>45583</v>
      </c>
      <c r="J18" s="205" t="s">
        <v>20</v>
      </c>
      <c r="K18" s="205">
        <f>+S18+4</f>
        <v>45591</v>
      </c>
      <c r="L18" s="205" t="s">
        <v>20</v>
      </c>
      <c r="M18" s="205" t="s">
        <v>20</v>
      </c>
      <c r="N18" s="205" t="s">
        <v>20</v>
      </c>
      <c r="O18" s="205" t="s">
        <v>20</v>
      </c>
      <c r="P18" s="205">
        <f>+K18+4</f>
        <v>45595</v>
      </c>
      <c r="Q18" s="205">
        <f>+H18+28</f>
        <v>45580</v>
      </c>
      <c r="R18" s="205" t="s">
        <v>20</v>
      </c>
      <c r="S18" s="205">
        <f>+I18+4</f>
        <v>45587</v>
      </c>
      <c r="T18" s="106" t="s">
        <v>24</v>
      </c>
    </row>
    <row r="19" spans="1:20" s="97" customFormat="1" ht="15.75">
      <c r="A19" s="112"/>
      <c r="B19" s="111"/>
      <c r="C19" s="110"/>
      <c r="D19" s="110"/>
      <c r="E19" s="110"/>
      <c r="F19" s="264" t="s">
        <v>415</v>
      </c>
      <c r="G19" s="206" t="s">
        <v>416</v>
      </c>
      <c r="H19" s="253">
        <v>45548</v>
      </c>
      <c r="I19" s="215">
        <f>+J19+3</f>
        <v>45589</v>
      </c>
      <c r="J19" s="215">
        <f>+K19+4</f>
        <v>45586</v>
      </c>
      <c r="K19" s="215">
        <f>+H19+34</f>
        <v>45582</v>
      </c>
      <c r="L19" s="215" t="s">
        <v>20</v>
      </c>
      <c r="M19" s="215" t="s">
        <v>20</v>
      </c>
      <c r="N19" s="215" t="s">
        <v>20</v>
      </c>
      <c r="O19" s="215" t="s">
        <v>20</v>
      </c>
      <c r="P19" s="215" t="s">
        <v>20</v>
      </c>
      <c r="Q19" s="215" t="s">
        <v>20</v>
      </c>
      <c r="R19" s="215" t="s">
        <v>20</v>
      </c>
      <c r="S19" s="215" t="s">
        <v>20</v>
      </c>
      <c r="T19" s="107" t="s">
        <v>22</v>
      </c>
    </row>
    <row r="20" spans="1:20" s="97" customFormat="1" ht="15.75">
      <c r="A20" s="17"/>
      <c r="B20" s="18"/>
      <c r="C20" s="19"/>
      <c r="D20" s="19"/>
      <c r="E20" s="20"/>
      <c r="F20" s="384" t="s">
        <v>419</v>
      </c>
      <c r="G20" s="384" t="s">
        <v>286</v>
      </c>
      <c r="H20" s="329">
        <v>45561</v>
      </c>
      <c r="I20" s="330" t="s">
        <v>20</v>
      </c>
      <c r="J20" s="330" t="s">
        <v>20</v>
      </c>
      <c r="K20" s="330" t="s">
        <v>20</v>
      </c>
      <c r="L20" s="329">
        <f>H20+31</f>
        <v>45592</v>
      </c>
      <c r="M20" s="329">
        <f>+L20+3</f>
        <v>45595</v>
      </c>
      <c r="N20" s="329">
        <f>+M20+4</f>
        <v>45599</v>
      </c>
      <c r="O20" s="329">
        <f>+N20+6</f>
        <v>45605</v>
      </c>
      <c r="P20" s="330" t="s">
        <v>20</v>
      </c>
      <c r="Q20" s="330" t="s">
        <v>20</v>
      </c>
      <c r="R20" s="330" t="s">
        <v>20</v>
      </c>
      <c r="S20" s="330" t="s">
        <v>20</v>
      </c>
      <c r="T20" s="102" t="s">
        <v>21</v>
      </c>
    </row>
    <row r="21" spans="1:20" s="97" customFormat="1" ht="15.75">
      <c r="A21" s="210"/>
      <c r="B21" s="136"/>
      <c r="C21" s="137"/>
      <c r="D21" s="137"/>
      <c r="E21" s="137"/>
      <c r="F21" s="392" t="s">
        <v>420</v>
      </c>
      <c r="G21" s="393" t="s">
        <v>421</v>
      </c>
      <c r="H21" s="394">
        <v>45558</v>
      </c>
      <c r="I21" s="391">
        <f>+J21+10</f>
        <v>45600</v>
      </c>
      <c r="J21" s="391">
        <f>+P21+4</f>
        <v>45590</v>
      </c>
      <c r="K21" s="391" t="s">
        <v>20</v>
      </c>
      <c r="L21" s="391" t="s">
        <v>20</v>
      </c>
      <c r="M21" s="391" t="s">
        <v>20</v>
      </c>
      <c r="N21" s="391" t="s">
        <v>20</v>
      </c>
      <c r="O21" s="391" t="s">
        <v>20</v>
      </c>
      <c r="P21" s="391">
        <f>+H21+28</f>
        <v>45586</v>
      </c>
      <c r="Q21" s="391" t="s">
        <v>20</v>
      </c>
      <c r="R21" s="391" t="s">
        <v>20</v>
      </c>
      <c r="S21" s="391" t="s">
        <v>20</v>
      </c>
      <c r="T21" s="103" t="s">
        <v>25</v>
      </c>
    </row>
    <row r="22" spans="1:20" s="97" customFormat="1" ht="15.75">
      <c r="A22" s="210" t="s">
        <v>23</v>
      </c>
      <c r="B22" s="136" t="s">
        <v>399</v>
      </c>
      <c r="C22" s="137" t="s">
        <v>125</v>
      </c>
      <c r="D22" s="137">
        <v>45550</v>
      </c>
      <c r="E22" s="137">
        <f>D22+2</f>
        <v>45552</v>
      </c>
      <c r="F22" s="395" t="s">
        <v>422</v>
      </c>
      <c r="G22" s="396" t="s">
        <v>423</v>
      </c>
      <c r="H22" s="397">
        <v>45557</v>
      </c>
      <c r="I22" s="398">
        <f>+H22+30</f>
        <v>45587</v>
      </c>
      <c r="J22" s="399">
        <f>+I22+4</f>
        <v>45591</v>
      </c>
      <c r="K22" s="399">
        <f>+J22+4</f>
        <v>45595</v>
      </c>
      <c r="L22" s="391" t="s">
        <v>20</v>
      </c>
      <c r="M22" s="391" t="s">
        <v>20</v>
      </c>
      <c r="N22" s="391" t="s">
        <v>20</v>
      </c>
      <c r="O22" s="391" t="s">
        <v>20</v>
      </c>
      <c r="P22" s="398"/>
      <c r="Q22" s="400" t="s">
        <v>20</v>
      </c>
      <c r="R22" s="401"/>
      <c r="S22" s="401" t="s">
        <v>20</v>
      </c>
      <c r="T22" s="104" t="s">
        <v>26</v>
      </c>
    </row>
    <row r="23" spans="1:20" s="97" customFormat="1" ht="15.75">
      <c r="A23" s="115" t="s">
        <v>28</v>
      </c>
      <c r="B23" s="114" t="s">
        <v>400</v>
      </c>
      <c r="C23" s="113" t="s">
        <v>362</v>
      </c>
      <c r="D23" s="113">
        <v>45555</v>
      </c>
      <c r="E23" s="113">
        <f>+D23+2</f>
        <v>45557</v>
      </c>
      <c r="F23" s="402" t="s">
        <v>424</v>
      </c>
      <c r="G23" s="403" t="s">
        <v>425</v>
      </c>
      <c r="H23" s="404">
        <v>45556</v>
      </c>
      <c r="I23" s="404">
        <f>+H23+25</f>
        <v>45581</v>
      </c>
      <c r="J23" s="404">
        <f>+L23+4</f>
        <v>45589</v>
      </c>
      <c r="K23" s="404" t="s">
        <v>20</v>
      </c>
      <c r="L23" s="404">
        <f>+I23+4</f>
        <v>45585</v>
      </c>
      <c r="M23" s="404" t="s">
        <v>20</v>
      </c>
      <c r="N23" s="404" t="s">
        <v>20</v>
      </c>
      <c r="O23" s="404" t="s">
        <v>20</v>
      </c>
      <c r="P23" s="404" t="s">
        <v>20</v>
      </c>
      <c r="Q23" s="404" t="s">
        <v>20</v>
      </c>
      <c r="R23" s="404" t="s">
        <v>20</v>
      </c>
      <c r="S23" s="404" t="s">
        <v>20</v>
      </c>
      <c r="T23" s="105" t="s">
        <v>127</v>
      </c>
    </row>
    <row r="24" spans="1:20" s="97" customFormat="1" ht="15.75">
      <c r="A24" s="115"/>
      <c r="B24" s="114"/>
      <c r="C24" s="113"/>
      <c r="D24" s="113"/>
      <c r="E24" s="113"/>
      <c r="F24" s="402" t="s">
        <v>426</v>
      </c>
      <c r="G24" s="403" t="s">
        <v>427</v>
      </c>
      <c r="H24" s="404">
        <v>45561</v>
      </c>
      <c r="I24" s="404">
        <f>+H24+27</f>
        <v>45588</v>
      </c>
      <c r="J24" s="404">
        <f>+L24+4</f>
        <v>45596</v>
      </c>
      <c r="K24" s="404" t="s">
        <v>20</v>
      </c>
      <c r="L24" s="404">
        <f>+I24+4</f>
        <v>45592</v>
      </c>
      <c r="M24" s="404" t="s">
        <v>20</v>
      </c>
      <c r="N24" s="404" t="s">
        <v>20</v>
      </c>
      <c r="O24" s="404" t="s">
        <v>20</v>
      </c>
      <c r="P24" s="404" t="s">
        <v>20</v>
      </c>
      <c r="Q24" s="404" t="s">
        <v>20</v>
      </c>
      <c r="R24" s="404" t="s">
        <v>20</v>
      </c>
      <c r="S24" s="404" t="s">
        <v>20</v>
      </c>
      <c r="T24" s="105" t="s">
        <v>127</v>
      </c>
    </row>
    <row r="25" spans="1:20" s="97" customFormat="1" ht="15.75">
      <c r="A25" s="115"/>
      <c r="B25" s="114"/>
      <c r="C25" s="113"/>
      <c r="D25" s="113"/>
      <c r="E25" s="113"/>
      <c r="F25" s="405" t="s">
        <v>428</v>
      </c>
      <c r="G25" s="406" t="s">
        <v>429</v>
      </c>
      <c r="H25" s="407">
        <v>45563</v>
      </c>
      <c r="I25" s="205">
        <f>+Q25+2</f>
        <v>45591</v>
      </c>
      <c r="J25" s="205" t="s">
        <v>20</v>
      </c>
      <c r="K25" s="205">
        <f>+S25+4</f>
        <v>45599</v>
      </c>
      <c r="L25" s="205" t="s">
        <v>20</v>
      </c>
      <c r="M25" s="205" t="s">
        <v>20</v>
      </c>
      <c r="N25" s="205" t="s">
        <v>20</v>
      </c>
      <c r="O25" s="205" t="s">
        <v>20</v>
      </c>
      <c r="P25" s="205">
        <f>+K25+4</f>
        <v>45603</v>
      </c>
      <c r="Q25" s="205">
        <f>+H25+26</f>
        <v>45589</v>
      </c>
      <c r="R25" s="205" t="s">
        <v>20</v>
      </c>
      <c r="S25" s="205">
        <f>+I25+4</f>
        <v>45595</v>
      </c>
      <c r="T25" s="106" t="s">
        <v>24</v>
      </c>
    </row>
    <row r="26" spans="1:20" s="97" customFormat="1" ht="15.75">
      <c r="A26" s="216"/>
      <c r="B26" s="217"/>
      <c r="C26" s="218"/>
      <c r="D26" s="218"/>
      <c r="E26" s="218"/>
      <c r="F26" s="408" t="s">
        <v>430</v>
      </c>
      <c r="G26" s="409" t="s">
        <v>431</v>
      </c>
      <c r="H26" s="410">
        <v>45562</v>
      </c>
      <c r="I26" s="411">
        <f>+J26+3</f>
        <v>45603</v>
      </c>
      <c r="J26" s="411">
        <f>+K26+4</f>
        <v>45600</v>
      </c>
      <c r="K26" s="411">
        <f>+H26+34</f>
        <v>45596</v>
      </c>
      <c r="L26" s="411" t="s">
        <v>20</v>
      </c>
      <c r="M26" s="411" t="s">
        <v>20</v>
      </c>
      <c r="N26" s="411" t="s">
        <v>20</v>
      </c>
      <c r="O26" s="411" t="s">
        <v>20</v>
      </c>
      <c r="P26" s="411" t="s">
        <v>20</v>
      </c>
      <c r="Q26" s="411" t="s">
        <v>20</v>
      </c>
      <c r="R26" s="411" t="s">
        <v>20</v>
      </c>
      <c r="S26" s="411" t="s">
        <v>20</v>
      </c>
      <c r="T26" s="214" t="s">
        <v>22</v>
      </c>
    </row>
    <row r="27" spans="1:20" s="97" customFormat="1" ht="15.75">
      <c r="A27" s="17"/>
      <c r="B27" s="18"/>
      <c r="C27" s="19"/>
      <c r="D27" s="19"/>
      <c r="E27" s="20"/>
      <c r="F27" s="259" t="s">
        <v>432</v>
      </c>
      <c r="G27" s="87" t="s">
        <v>433</v>
      </c>
      <c r="H27" s="248">
        <v>45568</v>
      </c>
      <c r="I27" s="247" t="s">
        <v>20</v>
      </c>
      <c r="J27" s="247" t="s">
        <v>20</v>
      </c>
      <c r="K27" s="247" t="s">
        <v>20</v>
      </c>
      <c r="L27" s="248">
        <f>H27+31</f>
        <v>45599</v>
      </c>
      <c r="M27" s="248">
        <f>+L27+3</f>
        <v>45602</v>
      </c>
      <c r="N27" s="248">
        <f>+M27+4</f>
        <v>45606</v>
      </c>
      <c r="O27" s="248">
        <f>+N27+6</f>
        <v>45612</v>
      </c>
      <c r="P27" s="247" t="s">
        <v>20</v>
      </c>
      <c r="Q27" s="247" t="s">
        <v>20</v>
      </c>
      <c r="R27" s="247" t="s">
        <v>20</v>
      </c>
      <c r="S27" s="247" t="s">
        <v>20</v>
      </c>
      <c r="T27" s="102" t="s">
        <v>21</v>
      </c>
    </row>
    <row r="28" spans="1:20" s="97" customFormat="1" ht="15.75">
      <c r="A28" s="75" t="s">
        <v>27</v>
      </c>
      <c r="B28" s="76" t="s">
        <v>401</v>
      </c>
      <c r="C28" s="77" t="s">
        <v>279</v>
      </c>
      <c r="D28" s="77">
        <v>45559</v>
      </c>
      <c r="E28" s="137">
        <f t="shared" ref="E28:E29" si="2">+D28+2</f>
        <v>45561</v>
      </c>
      <c r="F28" s="412" t="s">
        <v>434</v>
      </c>
      <c r="G28" s="413" t="s">
        <v>435</v>
      </c>
      <c r="H28" s="250">
        <v>45566</v>
      </c>
      <c r="I28" s="90">
        <f>+J28+10</f>
        <v>45609</v>
      </c>
      <c r="J28" s="90">
        <f>+P28+4</f>
        <v>45599</v>
      </c>
      <c r="K28" s="90" t="s">
        <v>20</v>
      </c>
      <c r="L28" s="90" t="s">
        <v>20</v>
      </c>
      <c r="M28" s="90" t="s">
        <v>20</v>
      </c>
      <c r="N28" s="90" t="s">
        <v>20</v>
      </c>
      <c r="O28" s="90" t="s">
        <v>20</v>
      </c>
      <c r="P28" s="90">
        <f>+H28+29</f>
        <v>45595</v>
      </c>
      <c r="Q28" s="90" t="s">
        <v>20</v>
      </c>
      <c r="R28" s="90" t="s">
        <v>20</v>
      </c>
      <c r="S28" s="90" t="s">
        <v>20</v>
      </c>
      <c r="T28" s="103" t="s">
        <v>25</v>
      </c>
    </row>
    <row r="29" spans="1:20" s="97" customFormat="1" ht="15.75">
      <c r="A29" s="115" t="s">
        <v>126</v>
      </c>
      <c r="B29" s="114" t="s">
        <v>402</v>
      </c>
      <c r="C29" s="113" t="s">
        <v>279</v>
      </c>
      <c r="D29" s="113">
        <v>45559</v>
      </c>
      <c r="E29" s="113">
        <f t="shared" si="2"/>
        <v>45561</v>
      </c>
      <c r="F29" s="260" t="s">
        <v>436</v>
      </c>
      <c r="G29" s="88" t="s">
        <v>437</v>
      </c>
      <c r="H29" s="250">
        <v>45570</v>
      </c>
      <c r="I29" s="90">
        <f>+J29+10</f>
        <v>45613</v>
      </c>
      <c r="J29" s="90">
        <f>+P29+4</f>
        <v>45603</v>
      </c>
      <c r="K29" s="90" t="s">
        <v>20</v>
      </c>
      <c r="L29" s="90" t="s">
        <v>20</v>
      </c>
      <c r="M29" s="90" t="s">
        <v>20</v>
      </c>
      <c r="N29" s="90" t="s">
        <v>20</v>
      </c>
      <c r="O29" s="90" t="s">
        <v>20</v>
      </c>
      <c r="P29" s="90">
        <f>+H29+29</f>
        <v>45599</v>
      </c>
      <c r="Q29" s="90" t="s">
        <v>20</v>
      </c>
      <c r="R29" s="90" t="s">
        <v>20</v>
      </c>
      <c r="S29" s="90" t="s">
        <v>20</v>
      </c>
      <c r="T29" s="103" t="s">
        <v>25</v>
      </c>
    </row>
    <row r="30" spans="1:20" s="97" customFormat="1" ht="15.75">
      <c r="A30" s="210" t="s">
        <v>23</v>
      </c>
      <c r="B30" s="136" t="s">
        <v>403</v>
      </c>
      <c r="C30" s="137" t="s">
        <v>125</v>
      </c>
      <c r="D30" s="137">
        <v>45564</v>
      </c>
      <c r="E30" s="137">
        <f t="shared" ref="E30:E31" si="3">D30+2</f>
        <v>45566</v>
      </c>
      <c r="F30" s="261" t="s">
        <v>438</v>
      </c>
      <c r="G30" s="91" t="s">
        <v>285</v>
      </c>
      <c r="H30" s="254">
        <v>45571</v>
      </c>
      <c r="I30" s="92">
        <f>+H30+30</f>
        <v>45601</v>
      </c>
      <c r="J30" s="117">
        <f>+I30+4</f>
        <v>45605</v>
      </c>
      <c r="K30" s="117">
        <f>+J30+4</f>
        <v>45609</v>
      </c>
      <c r="L30" s="90" t="s">
        <v>20</v>
      </c>
      <c r="M30" s="90" t="s">
        <v>20</v>
      </c>
      <c r="N30" s="90" t="s">
        <v>20</v>
      </c>
      <c r="O30" s="90" t="s">
        <v>20</v>
      </c>
      <c r="P30" s="92"/>
      <c r="Q30" s="89" t="s">
        <v>20</v>
      </c>
      <c r="R30" s="93"/>
      <c r="S30" s="93" t="s">
        <v>20</v>
      </c>
      <c r="T30" s="104" t="s">
        <v>26</v>
      </c>
    </row>
    <row r="31" spans="1:20" s="97" customFormat="1" ht="15.75">
      <c r="A31" s="115"/>
      <c r="B31" s="114"/>
      <c r="C31" s="113"/>
      <c r="D31" s="113"/>
      <c r="E31" s="113"/>
      <c r="F31" s="262" t="s">
        <v>439</v>
      </c>
      <c r="G31" s="94" t="s">
        <v>440</v>
      </c>
      <c r="H31" s="79">
        <v>45568</v>
      </c>
      <c r="I31" s="79">
        <f>+H31+24</f>
        <v>45592</v>
      </c>
      <c r="J31" s="79">
        <f>+L31+4</f>
        <v>45600</v>
      </c>
      <c r="K31" s="79" t="s">
        <v>20</v>
      </c>
      <c r="L31" s="79">
        <f>+I31+4</f>
        <v>45596</v>
      </c>
      <c r="M31" s="79" t="s">
        <v>20</v>
      </c>
      <c r="N31" s="79" t="s">
        <v>20</v>
      </c>
      <c r="O31" s="79" t="s">
        <v>20</v>
      </c>
      <c r="P31" s="79" t="s">
        <v>20</v>
      </c>
      <c r="Q31" s="79" t="s">
        <v>20</v>
      </c>
      <c r="R31" s="79" t="s">
        <v>20</v>
      </c>
      <c r="S31" s="79" t="s">
        <v>20</v>
      </c>
      <c r="T31" s="105" t="s">
        <v>127</v>
      </c>
    </row>
    <row r="32" spans="1:20" s="97" customFormat="1" ht="15.75">
      <c r="A32" s="115"/>
      <c r="B32" s="114"/>
      <c r="C32" s="113"/>
      <c r="D32" s="113"/>
      <c r="E32" s="113"/>
      <c r="F32" s="263" t="s">
        <v>441</v>
      </c>
      <c r="G32" s="204" t="s">
        <v>442</v>
      </c>
      <c r="H32" s="252">
        <v>45566</v>
      </c>
      <c r="I32" s="205">
        <f>+Q32+3</f>
        <v>45597</v>
      </c>
      <c r="J32" s="205" t="s">
        <v>20</v>
      </c>
      <c r="K32" s="205">
        <f>+S32+4</f>
        <v>45605</v>
      </c>
      <c r="L32" s="205" t="s">
        <v>20</v>
      </c>
      <c r="M32" s="205" t="s">
        <v>20</v>
      </c>
      <c r="N32" s="205" t="s">
        <v>20</v>
      </c>
      <c r="O32" s="205" t="s">
        <v>20</v>
      </c>
      <c r="P32" s="205">
        <f>+K32+4</f>
        <v>45609</v>
      </c>
      <c r="Q32" s="205">
        <f>+H32+28</f>
        <v>45594</v>
      </c>
      <c r="R32" s="205" t="s">
        <v>20</v>
      </c>
      <c r="S32" s="205">
        <f>+I32+4</f>
        <v>45601</v>
      </c>
      <c r="T32" s="106" t="s">
        <v>24</v>
      </c>
    </row>
    <row r="33" spans="1:20" s="97" customFormat="1" ht="15.75">
      <c r="A33" s="216"/>
      <c r="B33" s="217"/>
      <c r="C33" s="218"/>
      <c r="D33" s="218"/>
      <c r="E33" s="218"/>
      <c r="F33" s="265" t="s">
        <v>443</v>
      </c>
      <c r="G33" s="257" t="s">
        <v>444</v>
      </c>
      <c r="H33" s="258">
        <v>45569</v>
      </c>
      <c r="I33" s="207">
        <f>+J33+3</f>
        <v>45609</v>
      </c>
      <c r="J33" s="207">
        <f>+K33+4</f>
        <v>45606</v>
      </c>
      <c r="K33" s="207">
        <f>+H33+33</f>
        <v>45602</v>
      </c>
      <c r="L33" s="207" t="s">
        <v>20</v>
      </c>
      <c r="M33" s="207" t="s">
        <v>20</v>
      </c>
      <c r="N33" s="207" t="s">
        <v>20</v>
      </c>
      <c r="O33" s="207" t="s">
        <v>20</v>
      </c>
      <c r="P33" s="207" t="s">
        <v>20</v>
      </c>
      <c r="Q33" s="207" t="s">
        <v>20</v>
      </c>
      <c r="R33" s="207" t="s">
        <v>20</v>
      </c>
      <c r="S33" s="207" t="s">
        <v>20</v>
      </c>
      <c r="T33" s="214" t="s">
        <v>22</v>
      </c>
    </row>
    <row r="34" spans="1:20" s="99" customFormat="1" ht="15.75">
      <c r="A34" s="22"/>
      <c r="B34" s="84"/>
      <c r="C34" s="23"/>
      <c r="D34" s="85"/>
      <c r="E34" s="86"/>
      <c r="F34" s="24"/>
      <c r="G34" s="25"/>
      <c r="H34" s="255"/>
      <c r="I34" s="26"/>
      <c r="J34" s="26"/>
      <c r="K34" s="26"/>
      <c r="L34" s="27"/>
      <c r="M34" s="27"/>
      <c r="N34" s="27"/>
      <c r="O34" s="27"/>
      <c r="P34" s="27"/>
      <c r="Q34" s="27"/>
      <c r="R34" s="27"/>
      <c r="S34" s="27"/>
    </row>
    <row r="35" spans="1:20" s="100" customFormat="1" ht="18.75">
      <c r="A35" s="28" t="s">
        <v>281</v>
      </c>
      <c r="B35" s="28"/>
      <c r="C35" s="29"/>
      <c r="D35" s="29"/>
      <c r="E35" s="30"/>
      <c r="F35" s="31"/>
      <c r="G35" s="32"/>
      <c r="H35" s="4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0" s="100" customFormat="1" ht="18">
      <c r="A36" s="118" t="s">
        <v>29</v>
      </c>
      <c r="B36" s="34"/>
      <c r="C36" s="3"/>
      <c r="D36" s="3"/>
      <c r="E36" s="3"/>
      <c r="F36" s="31"/>
      <c r="G36" s="32"/>
      <c r="H36" s="4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0" s="100" customFormat="1" ht="18.75">
      <c r="A37" s="37" t="s">
        <v>130</v>
      </c>
      <c r="B37" s="34"/>
      <c r="C37" s="38"/>
      <c r="D37" s="38"/>
      <c r="E37" s="1"/>
      <c r="F37" s="35"/>
      <c r="G37" s="36"/>
      <c r="H37" s="48"/>
      <c r="I37" s="39"/>
      <c r="J37" s="39"/>
      <c r="K37" s="40"/>
      <c r="L37" s="1"/>
      <c r="M37" s="1"/>
      <c r="N37" s="1"/>
      <c r="O37" s="1"/>
      <c r="P37" s="1"/>
      <c r="Q37" s="1"/>
      <c r="R37" s="1"/>
      <c r="S37" s="1"/>
    </row>
    <row r="38" spans="1:20" s="100" customFormat="1" ht="18.75">
      <c r="A38" s="34"/>
      <c r="B38" s="4"/>
      <c r="C38" s="41"/>
      <c r="D38" s="41"/>
      <c r="E38" s="1"/>
      <c r="F38" s="42"/>
      <c r="G38" s="36"/>
      <c r="H38" s="48"/>
      <c r="I38" s="39"/>
      <c r="J38" s="39"/>
      <c r="K38" s="40"/>
      <c r="L38" s="1"/>
      <c r="M38" s="1"/>
      <c r="N38" s="1"/>
      <c r="O38" s="1"/>
      <c r="P38" s="1"/>
      <c r="Q38" s="1"/>
      <c r="R38" s="1"/>
      <c r="S38" s="1"/>
    </row>
    <row r="39" spans="1:20" s="100" customFormat="1" ht="18.75">
      <c r="A39" s="43" t="s">
        <v>30</v>
      </c>
      <c r="B39" s="44"/>
      <c r="C39" s="3"/>
      <c r="D39" s="3"/>
      <c r="E39" s="1"/>
      <c r="F39" s="45"/>
      <c r="G39" s="46"/>
      <c r="H39" s="256"/>
      <c r="I39" s="39"/>
      <c r="J39" s="39"/>
      <c r="K39" s="40"/>
      <c r="L39" s="1"/>
      <c r="M39" s="1"/>
      <c r="N39" s="1"/>
      <c r="O39" s="1"/>
      <c r="P39" s="47"/>
      <c r="Q39" s="1"/>
      <c r="R39" s="1"/>
      <c r="S39" s="1"/>
    </row>
    <row r="40" spans="1:20" s="100" customFormat="1" ht="18.75">
      <c r="A40" s="43" t="s">
        <v>31</v>
      </c>
      <c r="B40" s="2"/>
      <c r="C40" s="33"/>
      <c r="D40" s="33"/>
      <c r="E40" s="48"/>
      <c r="F40" s="49"/>
      <c r="G40" s="50"/>
      <c r="H40" s="48"/>
      <c r="I40" s="39"/>
      <c r="J40" s="39"/>
      <c r="K40" s="40"/>
      <c r="L40" s="1"/>
      <c r="M40" s="1"/>
      <c r="N40" s="1"/>
      <c r="O40" s="1"/>
      <c r="P40" s="1"/>
      <c r="Q40" s="1"/>
      <c r="R40" s="1"/>
      <c r="S40" s="1"/>
    </row>
    <row r="42" spans="1:20" ht="18.75">
      <c r="A42" s="209" t="s">
        <v>277</v>
      </c>
    </row>
  </sheetData>
  <mergeCells count="7">
    <mergeCell ref="B1:S1"/>
    <mergeCell ref="B2:S2"/>
    <mergeCell ref="A5:B6"/>
    <mergeCell ref="C5:D5"/>
    <mergeCell ref="F5:G6"/>
    <mergeCell ref="H5:H6"/>
    <mergeCell ref="I5:S5"/>
  </mergeCells>
  <conditionalFormatting sqref="B34:B1048576 B18:B19 B1:B7 B12:B14 B10 B27">
    <cfRule type="duplicateValues" dxfId="214" priority="173"/>
  </conditionalFormatting>
  <conditionalFormatting sqref="B11">
    <cfRule type="duplicateValues" dxfId="213" priority="170"/>
  </conditionalFormatting>
  <conditionalFormatting sqref="B33">
    <cfRule type="duplicateValues" dxfId="212" priority="168"/>
  </conditionalFormatting>
  <conditionalFormatting sqref="F33:F1048576 F1:F13 F17:F19 F27:F31 F15">
    <cfRule type="duplicateValues" dxfId="211" priority="167"/>
  </conditionalFormatting>
  <conditionalFormatting sqref="B31">
    <cfRule type="duplicateValues" dxfId="210" priority="164"/>
  </conditionalFormatting>
  <conditionalFormatting sqref="B8">
    <cfRule type="duplicateValues" dxfId="209" priority="162"/>
  </conditionalFormatting>
  <conditionalFormatting sqref="B16">
    <cfRule type="duplicateValues" dxfId="208" priority="161"/>
  </conditionalFormatting>
  <conditionalFormatting sqref="B31">
    <cfRule type="duplicateValues" dxfId="207" priority="157"/>
  </conditionalFormatting>
  <conditionalFormatting sqref="F16">
    <cfRule type="duplicateValues" dxfId="206" priority="152"/>
  </conditionalFormatting>
  <conditionalFormatting sqref="B33:B1048576 B31 B1:B8 B16 B18:B19 B27 B10:B14">
    <cfRule type="duplicateValues" dxfId="205" priority="149"/>
  </conditionalFormatting>
  <conditionalFormatting sqref="B32">
    <cfRule type="duplicateValues" dxfId="204" priority="141"/>
  </conditionalFormatting>
  <conditionalFormatting sqref="F32">
    <cfRule type="duplicateValues" dxfId="203" priority="140"/>
  </conditionalFormatting>
  <conditionalFormatting sqref="B32">
    <cfRule type="duplicateValues" dxfId="202" priority="139"/>
  </conditionalFormatting>
  <conditionalFormatting sqref="B32">
    <cfRule type="duplicateValues" dxfId="201" priority="138"/>
  </conditionalFormatting>
  <conditionalFormatting sqref="B17">
    <cfRule type="duplicateValues" dxfId="200" priority="129"/>
  </conditionalFormatting>
  <conditionalFormatting sqref="B17">
    <cfRule type="duplicateValues" dxfId="199" priority="128"/>
  </conditionalFormatting>
  <conditionalFormatting sqref="B26">
    <cfRule type="duplicateValues" dxfId="198" priority="126"/>
  </conditionalFormatting>
  <conditionalFormatting sqref="F22">
    <cfRule type="duplicateValues" dxfId="197" priority="118"/>
  </conditionalFormatting>
  <conditionalFormatting sqref="B22">
    <cfRule type="duplicateValues" dxfId="196" priority="117"/>
  </conditionalFormatting>
  <conditionalFormatting sqref="F25">
    <cfRule type="duplicateValues" dxfId="195" priority="111"/>
  </conditionalFormatting>
  <conditionalFormatting sqref="B30">
    <cfRule type="duplicateValues" dxfId="194" priority="99"/>
  </conditionalFormatting>
  <conditionalFormatting sqref="B30">
    <cfRule type="duplicateValues" dxfId="193" priority="98"/>
  </conditionalFormatting>
  <conditionalFormatting sqref="B30">
    <cfRule type="duplicateValues" dxfId="192" priority="97"/>
  </conditionalFormatting>
  <conditionalFormatting sqref="B30:B1048576 B26:B27 B1:B8 B10:B14 B16:B20 B22">
    <cfRule type="duplicateValues" dxfId="191" priority="96"/>
  </conditionalFormatting>
  <conditionalFormatting sqref="F21">
    <cfRule type="duplicateValues" dxfId="190" priority="95"/>
  </conditionalFormatting>
  <conditionalFormatting sqref="B30">
    <cfRule type="duplicateValues" dxfId="189" priority="94"/>
  </conditionalFormatting>
  <conditionalFormatting sqref="B30">
    <cfRule type="duplicateValues" dxfId="188" priority="93"/>
  </conditionalFormatting>
  <conditionalFormatting sqref="B30">
    <cfRule type="duplicateValues" dxfId="187" priority="92"/>
  </conditionalFormatting>
  <conditionalFormatting sqref="B31">
    <cfRule type="duplicateValues" dxfId="186" priority="91"/>
  </conditionalFormatting>
  <conditionalFormatting sqref="B31">
    <cfRule type="duplicateValues" dxfId="185" priority="90"/>
  </conditionalFormatting>
  <conditionalFormatting sqref="B31">
    <cfRule type="duplicateValues" dxfId="184" priority="89"/>
  </conditionalFormatting>
  <conditionalFormatting sqref="B9">
    <cfRule type="duplicateValues" dxfId="183" priority="85"/>
  </conditionalFormatting>
  <conditionalFormatting sqref="B9">
    <cfRule type="duplicateValues" dxfId="182" priority="84"/>
  </conditionalFormatting>
  <conditionalFormatting sqref="B9">
    <cfRule type="duplicateValues" dxfId="181" priority="83"/>
  </conditionalFormatting>
  <conditionalFormatting sqref="B31">
    <cfRule type="duplicateValues" dxfId="180" priority="79"/>
  </conditionalFormatting>
  <conditionalFormatting sqref="B31">
    <cfRule type="duplicateValues" dxfId="179" priority="78"/>
  </conditionalFormatting>
  <conditionalFormatting sqref="B31">
    <cfRule type="duplicateValues" dxfId="178" priority="77"/>
  </conditionalFormatting>
  <conditionalFormatting sqref="B31">
    <cfRule type="duplicateValues" dxfId="177" priority="73"/>
  </conditionalFormatting>
  <conditionalFormatting sqref="B31">
    <cfRule type="duplicateValues" dxfId="176" priority="72"/>
  </conditionalFormatting>
  <conditionalFormatting sqref="B31">
    <cfRule type="duplicateValues" dxfId="175" priority="71"/>
  </conditionalFormatting>
  <conditionalFormatting sqref="B17">
    <cfRule type="duplicateValues" dxfId="174" priority="66"/>
  </conditionalFormatting>
  <conditionalFormatting sqref="B17">
    <cfRule type="duplicateValues" dxfId="173" priority="65"/>
  </conditionalFormatting>
  <conditionalFormatting sqref="B16">
    <cfRule type="duplicateValues" dxfId="172" priority="64"/>
  </conditionalFormatting>
  <conditionalFormatting sqref="B16">
    <cfRule type="duplicateValues" dxfId="171" priority="63"/>
  </conditionalFormatting>
  <conditionalFormatting sqref="B16">
    <cfRule type="duplicateValues" dxfId="170" priority="62"/>
  </conditionalFormatting>
  <conditionalFormatting sqref="B30">
    <cfRule type="duplicateValues" dxfId="169" priority="61"/>
  </conditionalFormatting>
  <conditionalFormatting sqref="B30">
    <cfRule type="duplicateValues" dxfId="168" priority="60"/>
  </conditionalFormatting>
  <conditionalFormatting sqref="B30">
    <cfRule type="duplicateValues" dxfId="167" priority="59"/>
  </conditionalFormatting>
  <conditionalFormatting sqref="B31">
    <cfRule type="duplicateValues" dxfId="166" priority="58"/>
  </conditionalFormatting>
  <conditionalFormatting sqref="B31">
    <cfRule type="duplicateValues" dxfId="165" priority="57"/>
  </conditionalFormatting>
  <conditionalFormatting sqref="B31">
    <cfRule type="duplicateValues" dxfId="164" priority="56"/>
  </conditionalFormatting>
  <conditionalFormatting sqref="B30">
    <cfRule type="duplicateValues" dxfId="163" priority="49"/>
  </conditionalFormatting>
  <conditionalFormatting sqref="B30">
    <cfRule type="duplicateValues" dxfId="162" priority="48"/>
  </conditionalFormatting>
  <conditionalFormatting sqref="B30">
    <cfRule type="duplicateValues" dxfId="161" priority="47"/>
  </conditionalFormatting>
  <conditionalFormatting sqref="B31">
    <cfRule type="duplicateValues" dxfId="160" priority="46"/>
  </conditionalFormatting>
  <conditionalFormatting sqref="B31">
    <cfRule type="duplicateValues" dxfId="159" priority="45"/>
  </conditionalFormatting>
  <conditionalFormatting sqref="B31">
    <cfRule type="duplicateValues" dxfId="158" priority="44"/>
  </conditionalFormatting>
  <conditionalFormatting sqref="B30">
    <cfRule type="duplicateValues" dxfId="157" priority="43"/>
  </conditionalFormatting>
  <conditionalFormatting sqref="B30">
    <cfRule type="duplicateValues" dxfId="156" priority="42"/>
  </conditionalFormatting>
  <conditionalFormatting sqref="B30">
    <cfRule type="duplicateValues" dxfId="155" priority="41"/>
  </conditionalFormatting>
  <conditionalFormatting sqref="B31">
    <cfRule type="duplicateValues" dxfId="154" priority="40"/>
  </conditionalFormatting>
  <conditionalFormatting sqref="B31">
    <cfRule type="duplicateValues" dxfId="153" priority="39"/>
  </conditionalFormatting>
  <conditionalFormatting sqref="B31">
    <cfRule type="duplicateValues" dxfId="152" priority="38"/>
  </conditionalFormatting>
  <conditionalFormatting sqref="B30">
    <cfRule type="duplicateValues" dxfId="151" priority="37"/>
  </conditionalFormatting>
  <conditionalFormatting sqref="B30">
    <cfRule type="duplicateValues" dxfId="150" priority="36"/>
  </conditionalFormatting>
  <conditionalFormatting sqref="B30">
    <cfRule type="duplicateValues" dxfId="149" priority="35"/>
  </conditionalFormatting>
  <conditionalFormatting sqref="B15">
    <cfRule type="duplicateValues" dxfId="148" priority="34"/>
  </conditionalFormatting>
  <conditionalFormatting sqref="B15">
    <cfRule type="duplicateValues" dxfId="147" priority="33"/>
  </conditionalFormatting>
  <conditionalFormatting sqref="B15">
    <cfRule type="duplicateValues" dxfId="146" priority="32"/>
  </conditionalFormatting>
  <conditionalFormatting sqref="B21">
    <cfRule type="duplicateValues" dxfId="145" priority="31"/>
  </conditionalFormatting>
  <conditionalFormatting sqref="B21">
    <cfRule type="duplicateValues" dxfId="144" priority="30"/>
  </conditionalFormatting>
  <conditionalFormatting sqref="B21">
    <cfRule type="duplicateValues" dxfId="143" priority="29"/>
  </conditionalFormatting>
  <conditionalFormatting sqref="B28">
    <cfRule type="duplicateValues" dxfId="142" priority="28"/>
  </conditionalFormatting>
  <conditionalFormatting sqref="B28">
    <cfRule type="duplicateValues" dxfId="141" priority="27"/>
  </conditionalFormatting>
  <conditionalFormatting sqref="B28">
    <cfRule type="duplicateValues" dxfId="140" priority="26"/>
  </conditionalFormatting>
  <conditionalFormatting sqref="B28">
    <cfRule type="duplicateValues" dxfId="139" priority="25"/>
  </conditionalFormatting>
  <conditionalFormatting sqref="B29">
    <cfRule type="duplicateValues" dxfId="138" priority="24"/>
  </conditionalFormatting>
  <conditionalFormatting sqref="B29">
    <cfRule type="duplicateValues" dxfId="137" priority="23"/>
  </conditionalFormatting>
  <conditionalFormatting sqref="B29">
    <cfRule type="duplicateValues" dxfId="136" priority="22"/>
  </conditionalFormatting>
  <conditionalFormatting sqref="B29">
    <cfRule type="duplicateValues" dxfId="135" priority="21"/>
  </conditionalFormatting>
  <conditionalFormatting sqref="B25">
    <cfRule type="duplicateValues" dxfId="134" priority="20"/>
  </conditionalFormatting>
  <conditionalFormatting sqref="B25">
    <cfRule type="duplicateValues" dxfId="133" priority="19"/>
  </conditionalFormatting>
  <conditionalFormatting sqref="B25">
    <cfRule type="duplicateValues" dxfId="132" priority="18"/>
  </conditionalFormatting>
  <conditionalFormatting sqref="B24">
    <cfRule type="duplicateValues" dxfId="131" priority="17"/>
  </conditionalFormatting>
  <conditionalFormatting sqref="B24">
    <cfRule type="duplicateValues" dxfId="130" priority="16"/>
  </conditionalFormatting>
  <conditionalFormatting sqref="B24">
    <cfRule type="duplicateValues" dxfId="129" priority="15"/>
  </conditionalFormatting>
  <conditionalFormatting sqref="B24">
    <cfRule type="duplicateValues" dxfId="128" priority="14"/>
  </conditionalFormatting>
  <conditionalFormatting sqref="B24">
    <cfRule type="duplicateValues" dxfId="127" priority="13"/>
  </conditionalFormatting>
  <conditionalFormatting sqref="B24">
    <cfRule type="duplicateValues" dxfId="126" priority="12"/>
  </conditionalFormatting>
  <conditionalFormatting sqref="B22">
    <cfRule type="duplicateValues" dxfId="125" priority="11"/>
  </conditionalFormatting>
  <conditionalFormatting sqref="B22">
    <cfRule type="duplicateValues" dxfId="124" priority="10"/>
  </conditionalFormatting>
  <conditionalFormatting sqref="B22">
    <cfRule type="duplicateValues" dxfId="123" priority="9"/>
  </conditionalFormatting>
  <conditionalFormatting sqref="F14">
    <cfRule type="duplicateValues" dxfId="122" priority="8"/>
  </conditionalFormatting>
  <conditionalFormatting sqref="F23">
    <cfRule type="duplicateValues" dxfId="121" priority="7"/>
  </conditionalFormatting>
  <conditionalFormatting sqref="B23">
    <cfRule type="duplicateValues" dxfId="120" priority="6"/>
  </conditionalFormatting>
  <conditionalFormatting sqref="B23">
    <cfRule type="duplicateValues" dxfId="119" priority="5"/>
  </conditionalFormatting>
  <conditionalFormatting sqref="B23">
    <cfRule type="duplicateValues" dxfId="118" priority="4"/>
  </conditionalFormatting>
  <conditionalFormatting sqref="B23">
    <cfRule type="duplicateValues" dxfId="117" priority="3"/>
  </conditionalFormatting>
  <conditionalFormatting sqref="B23">
    <cfRule type="duplicateValues" dxfId="116" priority="2"/>
  </conditionalFormatting>
  <conditionalFormatting sqref="B23">
    <cfRule type="duplicateValues" dxfId="115" priority="1"/>
  </conditionalFormatting>
  <conditionalFormatting sqref="B20">
    <cfRule type="duplicateValues" dxfId="114" priority="214"/>
  </conditionalFormatting>
  <conditionalFormatting sqref="F26 F24 F20">
    <cfRule type="duplicateValues" dxfId="113" priority="215"/>
  </conditionalFormatting>
  <conditionalFormatting sqref="B26 B20 B22">
    <cfRule type="duplicateValues" dxfId="112" priority="218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"/>
  <sheetViews>
    <sheetView zoomScale="85" zoomScaleNormal="85" workbookViewId="0"/>
  </sheetViews>
  <sheetFormatPr defaultColWidth="9.140625" defaultRowHeight="14.25"/>
  <cols>
    <col min="1" max="1" width="19.7109375" style="167" customWidth="1"/>
    <col min="2" max="2" width="6.7109375" style="167" bestFit="1" customWidth="1"/>
    <col min="3" max="3" width="6.85546875" style="168" bestFit="1" customWidth="1"/>
    <col min="4" max="4" width="10.140625" style="168" bestFit="1" customWidth="1"/>
    <col min="5" max="5" width="9.28515625" style="169" bestFit="1" customWidth="1"/>
    <col min="6" max="6" width="36.7109375" style="169" bestFit="1" customWidth="1"/>
    <col min="7" max="7" width="16" style="167" bestFit="1" customWidth="1"/>
    <col min="8" max="8" width="9.28515625" style="169" bestFit="1" customWidth="1"/>
    <col min="9" max="9" width="11.5703125" style="170" bestFit="1" customWidth="1"/>
    <col min="10" max="10" width="13" style="170" bestFit="1" customWidth="1"/>
    <col min="11" max="11" width="16.140625" style="170" bestFit="1" customWidth="1"/>
    <col min="12" max="12" width="13" style="170" bestFit="1" customWidth="1"/>
    <col min="13" max="14" width="11" style="170" bestFit="1" customWidth="1"/>
    <col min="15" max="15" width="9.28515625" style="170" bestFit="1" customWidth="1"/>
    <col min="16" max="16" width="13.140625" style="170" bestFit="1" customWidth="1"/>
    <col min="17" max="17" width="17.85546875" style="170" bestFit="1" customWidth="1"/>
    <col min="18" max="18" width="16.42578125" style="170" bestFit="1" customWidth="1"/>
    <col min="19" max="19" width="10" style="170" bestFit="1" customWidth="1"/>
    <col min="20" max="20" width="9.5703125" style="131" bestFit="1" customWidth="1"/>
    <col min="21" max="21" width="11.140625" style="131" bestFit="1" customWidth="1"/>
    <col min="22" max="22" width="9.7109375" style="131" bestFit="1" customWidth="1"/>
    <col min="23" max="23" width="7.7109375" style="131" bestFit="1" customWidth="1"/>
    <col min="24" max="16384" width="9.140625" style="131"/>
  </cols>
  <sheetData>
    <row r="1" spans="1:23" s="121" customFormat="1" ht="27.75">
      <c r="A1" s="120"/>
      <c r="B1" s="358" t="s">
        <v>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23" s="121" customFormat="1" ht="27.75">
      <c r="A2" s="122"/>
      <c r="B2" s="359" t="s">
        <v>280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23" s="121" customFormat="1" ht="27.75">
      <c r="A3" s="123"/>
      <c r="B3" s="124"/>
      <c r="C3" s="124"/>
      <c r="D3" s="124"/>
      <c r="E3" s="124"/>
      <c r="F3" s="124"/>
      <c r="G3" s="125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3" ht="15">
      <c r="A4" s="126"/>
      <c r="B4" s="127"/>
      <c r="C4" s="128"/>
      <c r="D4" s="128"/>
      <c r="E4" s="129"/>
      <c r="F4" s="129"/>
      <c r="G4" s="127"/>
      <c r="H4" s="222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23" s="132" customFormat="1" ht="15.75">
      <c r="A5" s="343" t="s">
        <v>131</v>
      </c>
      <c r="B5" s="344"/>
      <c r="C5" s="347" t="s">
        <v>3</v>
      </c>
      <c r="D5" s="363"/>
      <c r="E5" s="220" t="s">
        <v>1</v>
      </c>
      <c r="F5" s="349" t="s">
        <v>4</v>
      </c>
      <c r="G5" s="362"/>
      <c r="H5" s="361" t="s">
        <v>5</v>
      </c>
      <c r="I5" s="360" t="s">
        <v>6</v>
      </c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</row>
    <row r="6" spans="1:23" s="132" customFormat="1" ht="15.75">
      <c r="A6" s="364"/>
      <c r="B6" s="365"/>
      <c r="C6" s="220" t="s">
        <v>7</v>
      </c>
      <c r="D6" s="220" t="s">
        <v>8</v>
      </c>
      <c r="E6" s="221" t="s">
        <v>128</v>
      </c>
      <c r="F6" s="351"/>
      <c r="G6" s="352"/>
      <c r="H6" s="354"/>
      <c r="I6" s="83" t="s">
        <v>32</v>
      </c>
      <c r="J6" s="83" t="s">
        <v>35</v>
      </c>
      <c r="K6" s="83" t="s">
        <v>37</v>
      </c>
      <c r="L6" s="83" t="s">
        <v>36</v>
      </c>
      <c r="M6" s="83" t="s">
        <v>33</v>
      </c>
      <c r="N6" s="83" t="s">
        <v>34</v>
      </c>
      <c r="O6" s="83" t="s">
        <v>132</v>
      </c>
      <c r="P6" s="83" t="s">
        <v>133</v>
      </c>
      <c r="Q6" s="83" t="s">
        <v>135</v>
      </c>
      <c r="R6" s="119" t="s">
        <v>134</v>
      </c>
      <c r="S6" s="119" t="s">
        <v>38</v>
      </c>
      <c r="T6" s="133" t="s">
        <v>39</v>
      </c>
      <c r="U6" s="133" t="s">
        <v>40</v>
      </c>
      <c r="V6" s="133" t="s">
        <v>41</v>
      </c>
    </row>
    <row r="7" spans="1:23" s="132" customFormat="1" ht="15.75">
      <c r="A7" s="75"/>
      <c r="B7" s="76"/>
      <c r="C7" s="77"/>
      <c r="D7" s="77"/>
      <c r="E7" s="137"/>
      <c r="F7" s="238" t="s">
        <v>129</v>
      </c>
      <c r="G7" s="331"/>
      <c r="H7" s="332" t="s">
        <v>20</v>
      </c>
      <c r="I7" s="333" t="e">
        <f>+H7+30</f>
        <v>#VALUE!</v>
      </c>
      <c r="J7" s="333" t="e">
        <f>+N7+3</f>
        <v>#VALUE!</v>
      </c>
      <c r="K7" s="333" t="s">
        <v>20</v>
      </c>
      <c r="L7" s="333" t="e">
        <f>+I7+5</f>
        <v>#VALUE!</v>
      </c>
      <c r="M7" s="333" t="e">
        <f>+L7+2</f>
        <v>#VALUE!</v>
      </c>
      <c r="N7" s="333" t="e">
        <f>+M7+3</f>
        <v>#VALUE!</v>
      </c>
      <c r="O7" s="333" t="s">
        <v>20</v>
      </c>
      <c r="P7" s="333" t="s">
        <v>20</v>
      </c>
      <c r="Q7" s="333" t="s">
        <v>20</v>
      </c>
      <c r="R7" s="333" t="s">
        <v>20</v>
      </c>
      <c r="S7" s="333" t="s">
        <v>20</v>
      </c>
      <c r="T7" s="333" t="s">
        <v>20</v>
      </c>
      <c r="U7" s="333" t="s">
        <v>20</v>
      </c>
      <c r="V7" s="333" t="s">
        <v>20</v>
      </c>
      <c r="W7" s="135" t="s">
        <v>45</v>
      </c>
    </row>
    <row r="8" spans="1:23" s="132" customFormat="1" ht="15.75">
      <c r="A8" s="115" t="s">
        <v>126</v>
      </c>
      <c r="B8" s="114" t="s">
        <v>282</v>
      </c>
      <c r="C8" s="113" t="s">
        <v>362</v>
      </c>
      <c r="D8" s="113">
        <v>45506</v>
      </c>
      <c r="E8" s="113">
        <v>45508</v>
      </c>
      <c r="F8" s="239" t="s">
        <v>374</v>
      </c>
      <c r="G8" s="229" t="s">
        <v>375</v>
      </c>
      <c r="H8" s="230">
        <v>45515</v>
      </c>
      <c r="I8" s="231" t="s">
        <v>20</v>
      </c>
      <c r="J8" s="231">
        <f>+H8+26</f>
        <v>45541</v>
      </c>
      <c r="K8" s="231">
        <f>+J8+3</f>
        <v>45544</v>
      </c>
      <c r="L8" s="231" t="s">
        <v>20</v>
      </c>
      <c r="M8" s="231" t="s">
        <v>20</v>
      </c>
      <c r="N8" s="231">
        <f>+K8+2</f>
        <v>45546</v>
      </c>
      <c r="O8" s="231">
        <f>+N8+5</f>
        <v>45551</v>
      </c>
      <c r="P8" s="231" t="s">
        <v>20</v>
      </c>
      <c r="Q8" s="231" t="s">
        <v>20</v>
      </c>
      <c r="R8" s="231" t="s">
        <v>20</v>
      </c>
      <c r="S8" s="231" t="s">
        <v>20</v>
      </c>
      <c r="T8" s="231" t="s">
        <v>20</v>
      </c>
      <c r="U8" s="231" t="s">
        <v>20</v>
      </c>
      <c r="V8" s="231" t="s">
        <v>20</v>
      </c>
      <c r="W8" s="139" t="s">
        <v>42</v>
      </c>
    </row>
    <row r="9" spans="1:23" s="132" customFormat="1" ht="15.75">
      <c r="A9" s="115"/>
      <c r="B9" s="114"/>
      <c r="C9" s="113"/>
      <c r="D9" s="113"/>
      <c r="E9" s="113"/>
      <c r="F9" s="240" t="s">
        <v>288</v>
      </c>
      <c r="G9" s="232" t="s">
        <v>289</v>
      </c>
      <c r="H9" s="233">
        <v>45513</v>
      </c>
      <c r="I9" s="234">
        <f>+J9+4</f>
        <v>45544</v>
      </c>
      <c r="J9" s="234">
        <f>+H9+27</f>
        <v>45540</v>
      </c>
      <c r="K9" s="234" t="s">
        <v>20</v>
      </c>
      <c r="L9" s="234" t="s">
        <v>20</v>
      </c>
      <c r="M9" s="234" t="s">
        <v>20</v>
      </c>
      <c r="N9" s="234" t="s">
        <v>20</v>
      </c>
      <c r="O9" s="234" t="s">
        <v>20</v>
      </c>
      <c r="P9" s="234">
        <f>+Q9+1</f>
        <v>45548</v>
      </c>
      <c r="Q9" s="234">
        <f>+I9+3</f>
        <v>45547</v>
      </c>
      <c r="R9" s="234" t="s">
        <v>20</v>
      </c>
      <c r="S9" s="234" t="s">
        <v>20</v>
      </c>
      <c r="T9" s="234" t="s">
        <v>20</v>
      </c>
      <c r="U9" s="234" t="s">
        <v>20</v>
      </c>
      <c r="V9" s="234" t="s">
        <v>20</v>
      </c>
      <c r="W9" s="141" t="s">
        <v>43</v>
      </c>
    </row>
    <row r="10" spans="1:23" s="132" customFormat="1" ht="15.75">
      <c r="A10" s="74"/>
      <c r="B10" s="21"/>
      <c r="C10" s="78"/>
      <c r="D10" s="78"/>
      <c r="E10" s="78"/>
      <c r="F10" s="241" t="s">
        <v>386</v>
      </c>
      <c r="G10" s="235" t="s">
        <v>387</v>
      </c>
      <c r="H10" s="236">
        <v>45516</v>
      </c>
      <c r="I10" s="237" t="s">
        <v>20</v>
      </c>
      <c r="J10" s="237" t="s">
        <v>20</v>
      </c>
      <c r="K10" s="237" t="s">
        <v>20</v>
      </c>
      <c r="L10" s="237" t="s">
        <v>20</v>
      </c>
      <c r="M10" s="237" t="s">
        <v>20</v>
      </c>
      <c r="N10" s="237" t="s">
        <v>20</v>
      </c>
      <c r="O10" s="237" t="s">
        <v>20</v>
      </c>
      <c r="P10" s="237" t="s">
        <v>20</v>
      </c>
      <c r="Q10" s="237" t="s">
        <v>20</v>
      </c>
      <c r="R10" s="237">
        <f>+H10+18</f>
        <v>45534</v>
      </c>
      <c r="S10" s="237">
        <f>+R10+2</f>
        <v>45536</v>
      </c>
      <c r="T10" s="237">
        <f>+S10+6</f>
        <v>45542</v>
      </c>
      <c r="U10" s="237">
        <f>+T10+2</f>
        <v>45544</v>
      </c>
      <c r="V10" s="237">
        <f>+U10+2</f>
        <v>45546</v>
      </c>
      <c r="W10" s="142" t="s">
        <v>44</v>
      </c>
    </row>
    <row r="11" spans="1:23" s="132" customFormat="1" ht="15.75">
      <c r="A11" s="210"/>
      <c r="B11" s="136"/>
      <c r="C11" s="137"/>
      <c r="D11" s="137"/>
      <c r="E11" s="137"/>
      <c r="F11" s="267" t="s">
        <v>369</v>
      </c>
      <c r="G11" s="219" t="s">
        <v>364</v>
      </c>
      <c r="H11" s="223">
        <v>45524</v>
      </c>
      <c r="I11" s="334">
        <f>+H11+30</f>
        <v>45554</v>
      </c>
      <c r="J11" s="334">
        <f>+N11+3</f>
        <v>45568</v>
      </c>
      <c r="K11" s="334" t="s">
        <v>20</v>
      </c>
      <c r="L11" s="334">
        <f>+I11+8</f>
        <v>45562</v>
      </c>
      <c r="M11" s="334">
        <f>+L11+1</f>
        <v>45563</v>
      </c>
      <c r="N11" s="334">
        <f>+M11+2</f>
        <v>45565</v>
      </c>
      <c r="O11" s="334" t="s">
        <v>20</v>
      </c>
      <c r="P11" s="334" t="s">
        <v>20</v>
      </c>
      <c r="Q11" s="334" t="s">
        <v>20</v>
      </c>
      <c r="R11" s="334" t="s">
        <v>20</v>
      </c>
      <c r="S11" s="334" t="s">
        <v>20</v>
      </c>
      <c r="T11" s="334" t="s">
        <v>20</v>
      </c>
      <c r="U11" s="334" t="s">
        <v>20</v>
      </c>
      <c r="V11" s="334" t="s">
        <v>20</v>
      </c>
      <c r="W11" s="135" t="s">
        <v>45</v>
      </c>
    </row>
    <row r="12" spans="1:23" s="132" customFormat="1" ht="15.75">
      <c r="A12" s="115" t="s">
        <v>28</v>
      </c>
      <c r="B12" s="114" t="s">
        <v>283</v>
      </c>
      <c r="C12" s="113" t="s">
        <v>362</v>
      </c>
      <c r="D12" s="113">
        <v>45513</v>
      </c>
      <c r="E12" s="113">
        <f>D12+2</f>
        <v>45515</v>
      </c>
      <c r="F12" s="243" t="s">
        <v>376</v>
      </c>
      <c r="G12" s="138" t="s">
        <v>377</v>
      </c>
      <c r="H12" s="224">
        <v>45522</v>
      </c>
      <c r="I12" s="231" t="s">
        <v>20</v>
      </c>
      <c r="J12" s="231">
        <f>+H12+26</f>
        <v>45548</v>
      </c>
      <c r="K12" s="231">
        <f>+J12+3</f>
        <v>45551</v>
      </c>
      <c r="L12" s="231" t="s">
        <v>20</v>
      </c>
      <c r="M12" s="231" t="s">
        <v>20</v>
      </c>
      <c r="N12" s="231">
        <f>+K12+2</f>
        <v>45553</v>
      </c>
      <c r="O12" s="231">
        <f>+N12+5</f>
        <v>45558</v>
      </c>
      <c r="P12" s="231" t="s">
        <v>20</v>
      </c>
      <c r="Q12" s="231" t="s">
        <v>20</v>
      </c>
      <c r="R12" s="231" t="s">
        <v>20</v>
      </c>
      <c r="S12" s="231" t="s">
        <v>20</v>
      </c>
      <c r="T12" s="231" t="s">
        <v>20</v>
      </c>
      <c r="U12" s="231" t="s">
        <v>20</v>
      </c>
      <c r="V12" s="231" t="s">
        <v>20</v>
      </c>
      <c r="W12" s="139" t="s">
        <v>42</v>
      </c>
    </row>
    <row r="13" spans="1:23" s="143" customFormat="1" ht="15.75">
      <c r="A13" s="210" t="s">
        <v>23</v>
      </c>
      <c r="B13" s="136" t="s">
        <v>355</v>
      </c>
      <c r="C13" s="137" t="s">
        <v>278</v>
      </c>
      <c r="D13" s="137">
        <v>45514</v>
      </c>
      <c r="E13" s="137">
        <f>D13+2</f>
        <v>45516</v>
      </c>
      <c r="F13" s="266" t="s">
        <v>129</v>
      </c>
      <c r="G13" s="335"/>
      <c r="H13" s="336" t="s">
        <v>20</v>
      </c>
      <c r="I13" s="337" t="e">
        <f>+J13+4</f>
        <v>#VALUE!</v>
      </c>
      <c r="J13" s="337" t="e">
        <f>+H13+32</f>
        <v>#VALUE!</v>
      </c>
      <c r="K13" s="337" t="s">
        <v>20</v>
      </c>
      <c r="L13" s="337" t="s">
        <v>20</v>
      </c>
      <c r="M13" s="337" t="s">
        <v>20</v>
      </c>
      <c r="N13" s="337" t="s">
        <v>20</v>
      </c>
      <c r="O13" s="337" t="s">
        <v>20</v>
      </c>
      <c r="P13" s="337" t="e">
        <f>+Q13+1</f>
        <v>#VALUE!</v>
      </c>
      <c r="Q13" s="337" t="e">
        <f>+I13+3</f>
        <v>#VALUE!</v>
      </c>
      <c r="R13" s="337" t="s">
        <v>20</v>
      </c>
      <c r="S13" s="337" t="s">
        <v>20</v>
      </c>
      <c r="T13" s="337" t="s">
        <v>20</v>
      </c>
      <c r="U13" s="337" t="s">
        <v>20</v>
      </c>
      <c r="V13" s="337" t="s">
        <v>20</v>
      </c>
      <c r="W13" s="141" t="s">
        <v>43</v>
      </c>
    </row>
    <row r="14" spans="1:23" s="132" customFormat="1" ht="15.75">
      <c r="A14" s="74"/>
      <c r="B14" s="21"/>
      <c r="C14" s="78"/>
      <c r="D14" s="78"/>
      <c r="E14" s="78"/>
      <c r="F14" s="245" t="s">
        <v>388</v>
      </c>
      <c r="G14" s="208" t="s">
        <v>389</v>
      </c>
      <c r="H14" s="171">
        <v>45523</v>
      </c>
      <c r="I14" s="237" t="s">
        <v>20</v>
      </c>
      <c r="J14" s="237" t="s">
        <v>20</v>
      </c>
      <c r="K14" s="237" t="s">
        <v>20</v>
      </c>
      <c r="L14" s="237" t="s">
        <v>20</v>
      </c>
      <c r="M14" s="237" t="s">
        <v>20</v>
      </c>
      <c r="N14" s="237" t="s">
        <v>20</v>
      </c>
      <c r="O14" s="237" t="s">
        <v>20</v>
      </c>
      <c r="P14" s="237" t="s">
        <v>20</v>
      </c>
      <c r="Q14" s="237" t="s">
        <v>20</v>
      </c>
      <c r="R14" s="237">
        <f>+H14+18</f>
        <v>45541</v>
      </c>
      <c r="S14" s="237">
        <f>+R14+2</f>
        <v>45543</v>
      </c>
      <c r="T14" s="237">
        <f>+S14+6</f>
        <v>45549</v>
      </c>
      <c r="U14" s="237">
        <f>+T14+2</f>
        <v>45551</v>
      </c>
      <c r="V14" s="237">
        <f>+U14+2</f>
        <v>45553</v>
      </c>
      <c r="W14" s="142" t="s">
        <v>44</v>
      </c>
    </row>
    <row r="15" spans="1:23" s="132" customFormat="1" ht="15.75">
      <c r="A15" s="338"/>
      <c r="B15" s="339"/>
      <c r="C15" s="340"/>
      <c r="D15" s="340"/>
      <c r="E15" s="340"/>
      <c r="F15" s="242" t="s">
        <v>370</v>
      </c>
      <c r="G15" s="134" t="s">
        <v>371</v>
      </c>
      <c r="H15" s="226">
        <v>45531</v>
      </c>
      <c r="I15" s="334">
        <f>+H15+30</f>
        <v>45561</v>
      </c>
      <c r="J15" s="334">
        <f>+N15+3</f>
        <v>45575</v>
      </c>
      <c r="K15" s="334" t="s">
        <v>20</v>
      </c>
      <c r="L15" s="334">
        <f>+I15+8</f>
        <v>45569</v>
      </c>
      <c r="M15" s="334">
        <v>45567</v>
      </c>
      <c r="N15" s="334">
        <v>45572</v>
      </c>
      <c r="O15" s="334" t="s">
        <v>20</v>
      </c>
      <c r="P15" s="334" t="s">
        <v>20</v>
      </c>
      <c r="Q15" s="334" t="s">
        <v>20</v>
      </c>
      <c r="R15" s="334" t="s">
        <v>20</v>
      </c>
      <c r="S15" s="334" t="s">
        <v>20</v>
      </c>
      <c r="T15" s="334" t="s">
        <v>20</v>
      </c>
      <c r="U15" s="334" t="s">
        <v>20</v>
      </c>
      <c r="V15" s="334" t="s">
        <v>20</v>
      </c>
      <c r="W15" s="135" t="s">
        <v>45</v>
      </c>
    </row>
    <row r="16" spans="1:23" s="132" customFormat="1" ht="15.75">
      <c r="A16" s="210" t="s">
        <v>27</v>
      </c>
      <c r="B16" s="136" t="s">
        <v>356</v>
      </c>
      <c r="C16" s="137" t="s">
        <v>124</v>
      </c>
      <c r="D16" s="137">
        <v>45516</v>
      </c>
      <c r="E16" s="137">
        <f>+D16+2</f>
        <v>45518</v>
      </c>
      <c r="F16" s="243" t="s">
        <v>378</v>
      </c>
      <c r="G16" s="138" t="s">
        <v>379</v>
      </c>
      <c r="H16" s="224">
        <v>45529</v>
      </c>
      <c r="I16" s="231" t="s">
        <v>20</v>
      </c>
      <c r="J16" s="231">
        <f>+H16+26</f>
        <v>45555</v>
      </c>
      <c r="K16" s="231">
        <f>+J16+3</f>
        <v>45558</v>
      </c>
      <c r="L16" s="231" t="s">
        <v>20</v>
      </c>
      <c r="M16" s="231" t="s">
        <v>20</v>
      </c>
      <c r="N16" s="231">
        <f>+K16+2</f>
        <v>45560</v>
      </c>
      <c r="O16" s="231">
        <f>+N16+5</f>
        <v>45565</v>
      </c>
      <c r="P16" s="231" t="s">
        <v>20</v>
      </c>
      <c r="Q16" s="231" t="s">
        <v>20</v>
      </c>
      <c r="R16" s="231" t="s">
        <v>20</v>
      </c>
      <c r="S16" s="231" t="s">
        <v>20</v>
      </c>
      <c r="T16" s="231" t="s">
        <v>20</v>
      </c>
      <c r="U16" s="231" t="s">
        <v>20</v>
      </c>
      <c r="V16" s="231" t="s">
        <v>20</v>
      </c>
      <c r="W16" s="139" t="s">
        <v>42</v>
      </c>
    </row>
    <row r="17" spans="1:23" s="132" customFormat="1" ht="15.75">
      <c r="A17" s="211" t="s">
        <v>126</v>
      </c>
      <c r="B17" s="212" t="s">
        <v>357</v>
      </c>
      <c r="C17" s="213" t="s">
        <v>363</v>
      </c>
      <c r="D17" s="213">
        <v>45519</v>
      </c>
      <c r="E17" s="213">
        <f>D17+2</f>
        <v>45521</v>
      </c>
      <c r="F17" s="244" t="s">
        <v>382</v>
      </c>
      <c r="G17" s="140" t="s">
        <v>383</v>
      </c>
      <c r="H17" s="225">
        <v>45526</v>
      </c>
      <c r="I17" s="234">
        <f>+J17+4</f>
        <v>45558</v>
      </c>
      <c r="J17" s="234">
        <f>+H17+28</f>
        <v>45554</v>
      </c>
      <c r="K17" s="234" t="s">
        <v>20</v>
      </c>
      <c r="L17" s="234" t="s">
        <v>20</v>
      </c>
      <c r="M17" s="234" t="s">
        <v>20</v>
      </c>
      <c r="N17" s="234" t="s">
        <v>20</v>
      </c>
      <c r="O17" s="234" t="s">
        <v>20</v>
      </c>
      <c r="P17" s="234">
        <f>+Q17+1</f>
        <v>45562</v>
      </c>
      <c r="Q17" s="234">
        <f>+I17+3</f>
        <v>45561</v>
      </c>
      <c r="R17" s="234" t="s">
        <v>20</v>
      </c>
      <c r="S17" s="234" t="s">
        <v>20</v>
      </c>
      <c r="T17" s="234" t="s">
        <v>20</v>
      </c>
      <c r="U17" s="234" t="s">
        <v>20</v>
      </c>
      <c r="V17" s="234" t="s">
        <v>20</v>
      </c>
      <c r="W17" s="141" t="s">
        <v>43</v>
      </c>
    </row>
    <row r="18" spans="1:23" s="132" customFormat="1" ht="15.75">
      <c r="A18" s="216" t="s">
        <v>23</v>
      </c>
      <c r="B18" s="217" t="s">
        <v>358</v>
      </c>
      <c r="C18" s="218" t="s">
        <v>125</v>
      </c>
      <c r="D18" s="218">
        <v>45522</v>
      </c>
      <c r="E18" s="218">
        <f t="shared" ref="E18" si="0">D18+2</f>
        <v>45524</v>
      </c>
      <c r="F18" s="245" t="s">
        <v>390</v>
      </c>
      <c r="G18" s="208" t="s">
        <v>391</v>
      </c>
      <c r="H18" s="171">
        <v>45530</v>
      </c>
      <c r="I18" s="237" t="s">
        <v>20</v>
      </c>
      <c r="J18" s="237" t="s">
        <v>20</v>
      </c>
      <c r="K18" s="237" t="s">
        <v>20</v>
      </c>
      <c r="L18" s="237" t="s">
        <v>20</v>
      </c>
      <c r="M18" s="237" t="s">
        <v>20</v>
      </c>
      <c r="N18" s="237" t="s">
        <v>20</v>
      </c>
      <c r="O18" s="237" t="s">
        <v>20</v>
      </c>
      <c r="P18" s="237" t="s">
        <v>20</v>
      </c>
      <c r="Q18" s="237" t="s">
        <v>20</v>
      </c>
      <c r="R18" s="237">
        <f>+H18+18</f>
        <v>45548</v>
      </c>
      <c r="S18" s="237">
        <f>+R18+2</f>
        <v>45550</v>
      </c>
      <c r="T18" s="237">
        <f>+S18+6</f>
        <v>45556</v>
      </c>
      <c r="U18" s="237">
        <f>+T18+2</f>
        <v>45558</v>
      </c>
      <c r="V18" s="237">
        <f>+U18+2</f>
        <v>45560</v>
      </c>
      <c r="W18" s="142" t="s">
        <v>44</v>
      </c>
    </row>
    <row r="19" spans="1:23" s="132" customFormat="1" ht="15.75">
      <c r="A19" s="338"/>
      <c r="B19" s="339"/>
      <c r="C19" s="340"/>
      <c r="D19" s="340"/>
      <c r="E19" s="340"/>
      <c r="F19" s="242" t="s">
        <v>372</v>
      </c>
      <c r="G19" s="134" t="s">
        <v>373</v>
      </c>
      <c r="H19" s="226">
        <v>45538</v>
      </c>
      <c r="I19" s="334">
        <f>+H19+30</f>
        <v>45568</v>
      </c>
      <c r="J19" s="334">
        <f>+N19+3</f>
        <v>45582</v>
      </c>
      <c r="K19" s="334" t="s">
        <v>20</v>
      </c>
      <c r="L19" s="334">
        <f>+I19+8</f>
        <v>45576</v>
      </c>
      <c r="M19" s="334">
        <v>45574</v>
      </c>
      <c r="N19" s="334">
        <f>+M19+5</f>
        <v>45579</v>
      </c>
      <c r="O19" s="334" t="s">
        <v>20</v>
      </c>
      <c r="P19" s="334" t="s">
        <v>20</v>
      </c>
      <c r="Q19" s="334" t="s">
        <v>20</v>
      </c>
      <c r="R19" s="334" t="s">
        <v>20</v>
      </c>
      <c r="S19" s="334" t="s">
        <v>20</v>
      </c>
      <c r="T19" s="334" t="s">
        <v>20</v>
      </c>
      <c r="U19" s="334" t="s">
        <v>20</v>
      </c>
      <c r="V19" s="334" t="s">
        <v>20</v>
      </c>
      <c r="W19" s="135" t="s">
        <v>45</v>
      </c>
    </row>
    <row r="20" spans="1:23" s="132" customFormat="1" ht="15.75">
      <c r="A20" s="211" t="s">
        <v>28</v>
      </c>
      <c r="B20" s="212" t="s">
        <v>359</v>
      </c>
      <c r="C20" s="213" t="s">
        <v>362</v>
      </c>
      <c r="D20" s="213">
        <v>45527</v>
      </c>
      <c r="E20" s="213">
        <f>D20+2</f>
        <v>45529</v>
      </c>
      <c r="F20" s="243" t="s">
        <v>380</v>
      </c>
      <c r="G20" s="138" t="s">
        <v>381</v>
      </c>
      <c r="H20" s="224">
        <v>45543</v>
      </c>
      <c r="I20" s="231" t="s">
        <v>20</v>
      </c>
      <c r="J20" s="231">
        <f>+H20+26</f>
        <v>45569</v>
      </c>
      <c r="K20" s="231">
        <f>+J20+3</f>
        <v>45572</v>
      </c>
      <c r="L20" s="231" t="s">
        <v>20</v>
      </c>
      <c r="M20" s="231" t="s">
        <v>20</v>
      </c>
      <c r="N20" s="231">
        <f>+K20+2</f>
        <v>45574</v>
      </c>
      <c r="O20" s="231">
        <f>+N20+5</f>
        <v>45579</v>
      </c>
      <c r="P20" s="231" t="s">
        <v>20</v>
      </c>
      <c r="Q20" s="231" t="s">
        <v>20</v>
      </c>
      <c r="R20" s="231" t="s">
        <v>20</v>
      </c>
      <c r="S20" s="231" t="s">
        <v>20</v>
      </c>
      <c r="T20" s="231" t="s">
        <v>20</v>
      </c>
      <c r="U20" s="231" t="s">
        <v>20</v>
      </c>
      <c r="V20" s="231" t="s">
        <v>20</v>
      </c>
      <c r="W20" s="139" t="s">
        <v>42</v>
      </c>
    </row>
    <row r="21" spans="1:23" s="132" customFormat="1" ht="15.75">
      <c r="A21" s="210" t="s">
        <v>27</v>
      </c>
      <c r="B21" s="136" t="s">
        <v>360</v>
      </c>
      <c r="C21" s="137" t="s">
        <v>124</v>
      </c>
      <c r="D21" s="137">
        <v>45530</v>
      </c>
      <c r="E21" s="137">
        <f t="shared" ref="E21:E22" si="1">D21+2</f>
        <v>45532</v>
      </c>
      <c r="F21" s="244" t="s">
        <v>384</v>
      </c>
      <c r="G21" s="140" t="s">
        <v>385</v>
      </c>
      <c r="H21" s="225">
        <v>45536</v>
      </c>
      <c r="I21" s="234">
        <f>+J21+4</f>
        <v>45572</v>
      </c>
      <c r="J21" s="234">
        <f>+H21+32</f>
        <v>45568</v>
      </c>
      <c r="K21" s="234" t="s">
        <v>20</v>
      </c>
      <c r="L21" s="234" t="s">
        <v>20</v>
      </c>
      <c r="M21" s="234" t="s">
        <v>20</v>
      </c>
      <c r="N21" s="234" t="s">
        <v>20</v>
      </c>
      <c r="O21" s="234" t="s">
        <v>20</v>
      </c>
      <c r="P21" s="234">
        <f>+Q21+1</f>
        <v>45576</v>
      </c>
      <c r="Q21" s="234">
        <f>+I21+3</f>
        <v>45575</v>
      </c>
      <c r="R21" s="234" t="s">
        <v>20</v>
      </c>
      <c r="S21" s="234" t="s">
        <v>20</v>
      </c>
      <c r="T21" s="234" t="s">
        <v>20</v>
      </c>
      <c r="U21" s="234" t="s">
        <v>20</v>
      </c>
      <c r="V21" s="234" t="s">
        <v>20</v>
      </c>
      <c r="W21" s="141" t="s">
        <v>43</v>
      </c>
    </row>
    <row r="22" spans="1:23" s="132" customFormat="1" ht="15.75">
      <c r="A22" s="74" t="s">
        <v>126</v>
      </c>
      <c r="B22" s="21" t="s">
        <v>361</v>
      </c>
      <c r="C22" s="78" t="s">
        <v>279</v>
      </c>
      <c r="D22" s="78">
        <v>45531</v>
      </c>
      <c r="E22" s="78">
        <f t="shared" si="1"/>
        <v>45533</v>
      </c>
      <c r="F22" s="245" t="s">
        <v>392</v>
      </c>
      <c r="G22" s="208" t="s">
        <v>393</v>
      </c>
      <c r="H22" s="171">
        <v>45537</v>
      </c>
      <c r="I22" s="237" t="s">
        <v>20</v>
      </c>
      <c r="J22" s="237" t="s">
        <v>20</v>
      </c>
      <c r="K22" s="237" t="s">
        <v>20</v>
      </c>
      <c r="L22" s="237" t="s">
        <v>20</v>
      </c>
      <c r="M22" s="237" t="s">
        <v>20</v>
      </c>
      <c r="N22" s="237" t="s">
        <v>20</v>
      </c>
      <c r="O22" s="237" t="s">
        <v>20</v>
      </c>
      <c r="P22" s="237" t="s">
        <v>20</v>
      </c>
      <c r="Q22" s="237" t="s">
        <v>20</v>
      </c>
      <c r="R22" s="237">
        <f>+H22+18</f>
        <v>45555</v>
      </c>
      <c r="S22" s="237">
        <f>+R22+2</f>
        <v>45557</v>
      </c>
      <c r="T22" s="237">
        <f>+S22+6</f>
        <v>45563</v>
      </c>
      <c r="U22" s="237">
        <f>+T22+2</f>
        <v>45565</v>
      </c>
      <c r="V22" s="237">
        <f>+U22+2</f>
        <v>45567</v>
      </c>
      <c r="W22" s="142" t="s">
        <v>44</v>
      </c>
    </row>
    <row r="23" spans="1:23" s="151" customFormat="1" ht="15.75">
      <c r="A23" s="22"/>
      <c r="B23" s="84"/>
      <c r="C23" s="144"/>
      <c r="D23" s="145"/>
      <c r="E23" s="146"/>
      <c r="F23" s="147"/>
      <c r="G23" s="148"/>
      <c r="H23" s="227"/>
      <c r="I23" s="149"/>
      <c r="J23" s="149"/>
      <c r="K23" s="149"/>
      <c r="L23" s="150"/>
      <c r="M23" s="150"/>
      <c r="N23" s="150"/>
      <c r="O23" s="150"/>
      <c r="P23" s="150"/>
      <c r="Q23" s="150"/>
      <c r="R23" s="150"/>
      <c r="S23" s="150"/>
    </row>
    <row r="24" spans="1:23" s="156" customFormat="1" ht="18.75">
      <c r="A24" s="28" t="s">
        <v>287</v>
      </c>
      <c r="B24" s="28"/>
      <c r="C24" s="29"/>
      <c r="D24" s="29"/>
      <c r="E24" s="30"/>
      <c r="F24" s="152"/>
      <c r="G24" s="153"/>
      <c r="H24" s="164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</row>
    <row r="25" spans="1:23" s="156" customFormat="1" ht="18">
      <c r="A25" s="118" t="s">
        <v>29</v>
      </c>
      <c r="B25" s="157"/>
      <c r="C25" s="3"/>
      <c r="D25" s="3"/>
      <c r="E25" s="3"/>
      <c r="F25" s="152"/>
      <c r="G25" s="153"/>
      <c r="H25" s="164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</row>
    <row r="26" spans="1:23" s="156" customFormat="1" ht="18.75">
      <c r="A26" s="37" t="s">
        <v>130</v>
      </c>
      <c r="B26" s="157"/>
      <c r="C26" s="38"/>
      <c r="D26" s="38"/>
      <c r="E26" s="155"/>
      <c r="F26" s="158"/>
      <c r="G26" s="159"/>
      <c r="H26" s="164"/>
      <c r="I26" s="39"/>
      <c r="J26" s="39"/>
      <c r="K26" s="40"/>
      <c r="L26" s="155"/>
      <c r="M26" s="155"/>
      <c r="N26" s="155"/>
      <c r="O26" s="155"/>
      <c r="P26" s="155"/>
      <c r="Q26" s="155"/>
      <c r="R26" s="155"/>
      <c r="S26" s="155"/>
    </row>
    <row r="27" spans="1:23" s="156" customFormat="1" ht="18.75">
      <c r="A27" s="157"/>
      <c r="B27" s="4"/>
      <c r="C27" s="41"/>
      <c r="D27" s="41"/>
      <c r="E27" s="155"/>
      <c r="F27" s="160"/>
      <c r="G27" s="159"/>
      <c r="H27" s="164"/>
      <c r="I27" s="39"/>
      <c r="J27" s="39"/>
      <c r="K27" s="40"/>
      <c r="L27" s="155"/>
      <c r="M27" s="155"/>
      <c r="N27" s="155"/>
      <c r="O27" s="155"/>
      <c r="P27" s="155"/>
      <c r="Q27" s="155"/>
      <c r="R27" s="155"/>
      <c r="S27" s="155"/>
    </row>
    <row r="28" spans="1:23" s="156" customFormat="1" ht="18.75">
      <c r="A28" s="43" t="s">
        <v>30</v>
      </c>
      <c r="B28" s="44"/>
      <c r="C28" s="3"/>
      <c r="D28" s="3"/>
      <c r="E28" s="155"/>
      <c r="F28" s="161"/>
      <c r="G28" s="162"/>
      <c r="H28" s="228"/>
      <c r="I28" s="39"/>
      <c r="J28" s="39"/>
      <c r="K28" s="40"/>
      <c r="L28" s="155"/>
      <c r="M28" s="155"/>
      <c r="N28" s="155"/>
      <c r="O28" s="155"/>
      <c r="P28" s="163"/>
      <c r="Q28" s="155"/>
      <c r="R28" s="155"/>
      <c r="S28" s="155"/>
    </row>
    <row r="29" spans="1:23" s="156" customFormat="1" ht="18.75">
      <c r="A29" s="43" t="s">
        <v>31</v>
      </c>
      <c r="B29" s="2"/>
      <c r="C29" s="154"/>
      <c r="D29" s="154"/>
      <c r="E29" s="164"/>
      <c r="F29" s="165"/>
      <c r="G29" s="166"/>
      <c r="H29" s="164"/>
      <c r="I29" s="39"/>
      <c r="J29" s="39"/>
      <c r="K29" s="40"/>
      <c r="L29" s="155"/>
      <c r="M29" s="155"/>
      <c r="N29" s="155"/>
      <c r="O29" s="155"/>
      <c r="P29" s="155"/>
      <c r="Q29" s="155"/>
      <c r="R29" s="155"/>
      <c r="S29" s="155"/>
    </row>
    <row r="31" spans="1:23" ht="18.75">
      <c r="A31" s="209" t="s">
        <v>277</v>
      </c>
    </row>
  </sheetData>
  <mergeCells count="7">
    <mergeCell ref="B1:S1"/>
    <mergeCell ref="B2:S2"/>
    <mergeCell ref="I5:V5"/>
    <mergeCell ref="H5:H6"/>
    <mergeCell ref="F5:G6"/>
    <mergeCell ref="C5:D5"/>
    <mergeCell ref="A5:B6"/>
  </mergeCells>
  <conditionalFormatting sqref="B10">
    <cfRule type="duplicateValues" dxfId="111" priority="158"/>
  </conditionalFormatting>
  <conditionalFormatting sqref="B8">
    <cfRule type="duplicateValues" dxfId="110" priority="154"/>
  </conditionalFormatting>
  <conditionalFormatting sqref="B14">
    <cfRule type="duplicateValues" dxfId="109" priority="152"/>
  </conditionalFormatting>
  <conditionalFormatting sqref="B11">
    <cfRule type="duplicateValues" dxfId="108" priority="151"/>
  </conditionalFormatting>
  <conditionalFormatting sqref="B14">
    <cfRule type="duplicateValues" dxfId="107" priority="149"/>
  </conditionalFormatting>
  <conditionalFormatting sqref="B11 B14">
    <cfRule type="duplicateValues" dxfId="106" priority="148"/>
  </conditionalFormatting>
  <conditionalFormatting sqref="B19">
    <cfRule type="duplicateValues" dxfId="105" priority="143"/>
  </conditionalFormatting>
  <conditionalFormatting sqref="B19">
    <cfRule type="duplicateValues" dxfId="104" priority="142"/>
  </conditionalFormatting>
  <conditionalFormatting sqref="B22">
    <cfRule type="duplicateValues" dxfId="103" priority="141"/>
  </conditionalFormatting>
  <conditionalFormatting sqref="B22">
    <cfRule type="duplicateValues" dxfId="102" priority="140"/>
  </conditionalFormatting>
  <conditionalFormatting sqref="B22">
    <cfRule type="duplicateValues" dxfId="101" priority="139"/>
  </conditionalFormatting>
  <conditionalFormatting sqref="B22:B1048576 B19 B1:B11 B14">
    <cfRule type="duplicateValues" dxfId="100" priority="136"/>
  </conditionalFormatting>
  <conditionalFormatting sqref="B9">
    <cfRule type="duplicateValues" dxfId="99" priority="131"/>
  </conditionalFormatting>
  <conditionalFormatting sqref="B15">
    <cfRule type="duplicateValues" dxfId="98" priority="125"/>
  </conditionalFormatting>
  <conditionalFormatting sqref="B15">
    <cfRule type="duplicateValues" dxfId="97" priority="124"/>
  </conditionalFormatting>
  <conditionalFormatting sqref="B18">
    <cfRule type="duplicateValues" dxfId="96" priority="123"/>
  </conditionalFormatting>
  <conditionalFormatting sqref="B18">
    <cfRule type="duplicateValues" dxfId="95" priority="122"/>
  </conditionalFormatting>
  <conditionalFormatting sqref="B18">
    <cfRule type="duplicateValues" dxfId="94" priority="121"/>
  </conditionalFormatting>
  <conditionalFormatting sqref="B18 B15">
    <cfRule type="duplicateValues" dxfId="93" priority="118"/>
  </conditionalFormatting>
  <conditionalFormatting sqref="B12">
    <cfRule type="duplicateValues" dxfId="92" priority="113"/>
  </conditionalFormatting>
  <conditionalFormatting sqref="B12">
    <cfRule type="duplicateValues" dxfId="91" priority="112"/>
  </conditionalFormatting>
  <conditionalFormatting sqref="B13">
    <cfRule type="duplicateValues" dxfId="90" priority="111"/>
  </conditionalFormatting>
  <conditionalFormatting sqref="B13">
    <cfRule type="duplicateValues" dxfId="89" priority="110"/>
  </conditionalFormatting>
  <conditionalFormatting sqref="B12:B13">
    <cfRule type="duplicateValues" dxfId="88" priority="109"/>
  </conditionalFormatting>
  <conditionalFormatting sqref="B13">
    <cfRule type="duplicateValues" dxfId="87" priority="108"/>
  </conditionalFormatting>
  <conditionalFormatting sqref="B13">
    <cfRule type="duplicateValues" dxfId="86" priority="107"/>
  </conditionalFormatting>
  <conditionalFormatting sqref="B12">
    <cfRule type="duplicateValues" dxfId="85" priority="106"/>
  </conditionalFormatting>
  <conditionalFormatting sqref="B12">
    <cfRule type="duplicateValues" dxfId="84" priority="105"/>
  </conditionalFormatting>
  <conditionalFormatting sqref="B12">
    <cfRule type="duplicateValues" dxfId="83" priority="104"/>
  </conditionalFormatting>
  <conditionalFormatting sqref="B16">
    <cfRule type="duplicateValues" dxfId="82" priority="101"/>
  </conditionalFormatting>
  <conditionalFormatting sqref="B17">
    <cfRule type="duplicateValues" dxfId="81" priority="98"/>
  </conditionalFormatting>
  <conditionalFormatting sqref="B17">
    <cfRule type="duplicateValues" dxfId="80" priority="97"/>
  </conditionalFormatting>
  <conditionalFormatting sqref="B17">
    <cfRule type="duplicateValues" dxfId="79" priority="96"/>
  </conditionalFormatting>
  <conditionalFormatting sqref="B17">
    <cfRule type="duplicateValues" dxfId="78" priority="95"/>
  </conditionalFormatting>
  <conditionalFormatting sqref="B21">
    <cfRule type="duplicateValues" dxfId="77" priority="94"/>
  </conditionalFormatting>
  <conditionalFormatting sqref="B20">
    <cfRule type="duplicateValues" dxfId="76" priority="93"/>
  </conditionalFormatting>
  <conditionalFormatting sqref="B21">
    <cfRule type="duplicateValues" dxfId="75" priority="92"/>
  </conditionalFormatting>
  <conditionalFormatting sqref="B20:B21">
    <cfRule type="duplicateValues" dxfId="74" priority="91"/>
  </conditionalFormatting>
  <conditionalFormatting sqref="B21">
    <cfRule type="duplicateValues" dxfId="73" priority="83"/>
  </conditionalFormatting>
  <conditionalFormatting sqref="B21">
    <cfRule type="duplicateValues" dxfId="72" priority="82"/>
  </conditionalFormatting>
  <conditionalFormatting sqref="B21">
    <cfRule type="duplicateValues" dxfId="71" priority="81"/>
  </conditionalFormatting>
  <conditionalFormatting sqref="B21">
    <cfRule type="duplicateValues" dxfId="70" priority="80"/>
  </conditionalFormatting>
  <conditionalFormatting sqref="B21">
    <cfRule type="duplicateValues" dxfId="69" priority="79"/>
  </conditionalFormatting>
  <conditionalFormatting sqref="B21">
    <cfRule type="duplicateValues" dxfId="68" priority="78"/>
  </conditionalFormatting>
  <conditionalFormatting sqref="B21">
    <cfRule type="duplicateValues" dxfId="67" priority="77"/>
  </conditionalFormatting>
  <conditionalFormatting sqref="B21">
    <cfRule type="duplicateValues" dxfId="66" priority="76"/>
  </conditionalFormatting>
  <conditionalFormatting sqref="B21">
    <cfRule type="duplicateValues" dxfId="65" priority="75"/>
  </conditionalFormatting>
  <conditionalFormatting sqref="B21">
    <cfRule type="duplicateValues" dxfId="64" priority="71"/>
  </conditionalFormatting>
  <conditionalFormatting sqref="B21">
    <cfRule type="duplicateValues" dxfId="63" priority="70"/>
  </conditionalFormatting>
  <conditionalFormatting sqref="B21">
    <cfRule type="duplicateValues" dxfId="62" priority="69"/>
  </conditionalFormatting>
  <conditionalFormatting sqref="B20">
    <cfRule type="duplicateValues" dxfId="61" priority="68"/>
  </conditionalFormatting>
  <conditionalFormatting sqref="B20">
    <cfRule type="duplicateValues" dxfId="60" priority="67"/>
  </conditionalFormatting>
  <conditionalFormatting sqref="B20">
    <cfRule type="duplicateValues" dxfId="59" priority="66"/>
  </conditionalFormatting>
  <conditionalFormatting sqref="B20">
    <cfRule type="duplicateValues" dxfId="58" priority="65"/>
  </conditionalFormatting>
  <conditionalFormatting sqref="B20">
    <cfRule type="duplicateValues" dxfId="57" priority="64"/>
  </conditionalFormatting>
  <conditionalFormatting sqref="B20">
    <cfRule type="duplicateValues" dxfId="56" priority="63"/>
  </conditionalFormatting>
  <conditionalFormatting sqref="B21">
    <cfRule type="duplicateValues" dxfId="55" priority="59"/>
  </conditionalFormatting>
  <conditionalFormatting sqref="B21">
    <cfRule type="duplicateValues" dxfId="54" priority="58"/>
  </conditionalFormatting>
  <conditionalFormatting sqref="B21">
    <cfRule type="duplicateValues" dxfId="53" priority="57"/>
  </conditionalFormatting>
  <conditionalFormatting sqref="B21">
    <cfRule type="duplicateValues" dxfId="52" priority="53"/>
  </conditionalFormatting>
  <conditionalFormatting sqref="B21">
    <cfRule type="duplicateValues" dxfId="51" priority="52"/>
  </conditionalFormatting>
  <conditionalFormatting sqref="B21">
    <cfRule type="duplicateValues" dxfId="50" priority="51"/>
  </conditionalFormatting>
  <conditionalFormatting sqref="B8:B10">
    <cfRule type="duplicateValues" dxfId="49" priority="192"/>
  </conditionalFormatting>
  <conditionalFormatting sqref="B7">
    <cfRule type="duplicateValues" dxfId="48" priority="193"/>
  </conditionalFormatting>
  <conditionalFormatting sqref="B17">
    <cfRule type="duplicateValues" dxfId="47" priority="47"/>
  </conditionalFormatting>
  <conditionalFormatting sqref="B17">
    <cfRule type="duplicateValues" dxfId="46" priority="46"/>
  </conditionalFormatting>
  <conditionalFormatting sqref="B17">
    <cfRule type="duplicateValues" dxfId="45" priority="45"/>
  </conditionalFormatting>
  <conditionalFormatting sqref="B17">
    <cfRule type="duplicateValues" dxfId="44" priority="44"/>
  </conditionalFormatting>
  <conditionalFormatting sqref="B18">
    <cfRule type="duplicateValues" dxfId="43" priority="43"/>
  </conditionalFormatting>
  <conditionalFormatting sqref="B18">
    <cfRule type="duplicateValues" dxfId="42" priority="42"/>
  </conditionalFormatting>
  <conditionalFormatting sqref="B18">
    <cfRule type="duplicateValues" dxfId="41" priority="41"/>
  </conditionalFormatting>
  <conditionalFormatting sqref="B18">
    <cfRule type="duplicateValues" dxfId="40" priority="40"/>
  </conditionalFormatting>
  <conditionalFormatting sqref="B21">
    <cfRule type="duplicateValues" dxfId="39" priority="33"/>
  </conditionalFormatting>
  <conditionalFormatting sqref="B21">
    <cfRule type="duplicateValues" dxfId="38" priority="32"/>
  </conditionalFormatting>
  <conditionalFormatting sqref="B22">
    <cfRule type="duplicateValues" dxfId="37" priority="39"/>
  </conditionalFormatting>
  <conditionalFormatting sqref="B22">
    <cfRule type="duplicateValues" dxfId="36" priority="38"/>
  </conditionalFormatting>
  <conditionalFormatting sqref="B22">
    <cfRule type="duplicateValues" dxfId="35" priority="37"/>
  </conditionalFormatting>
  <conditionalFormatting sqref="B21">
    <cfRule type="duplicateValues" dxfId="34" priority="36"/>
  </conditionalFormatting>
  <conditionalFormatting sqref="B21">
    <cfRule type="duplicateValues" dxfId="33" priority="35"/>
  </conditionalFormatting>
  <conditionalFormatting sqref="B21">
    <cfRule type="duplicateValues" dxfId="32" priority="34"/>
  </conditionalFormatting>
  <conditionalFormatting sqref="B21">
    <cfRule type="duplicateValues" dxfId="31" priority="31"/>
  </conditionalFormatting>
  <conditionalFormatting sqref="B22">
    <cfRule type="duplicateValues" dxfId="30" priority="30"/>
  </conditionalFormatting>
  <conditionalFormatting sqref="B22">
    <cfRule type="duplicateValues" dxfId="29" priority="29"/>
  </conditionalFormatting>
  <conditionalFormatting sqref="B22">
    <cfRule type="duplicateValues" dxfId="28" priority="28"/>
  </conditionalFormatting>
  <conditionalFormatting sqref="B22">
    <cfRule type="duplicateValues" dxfId="27" priority="27"/>
  </conditionalFormatting>
  <conditionalFormatting sqref="B22">
    <cfRule type="duplicateValues" dxfId="26" priority="26"/>
  </conditionalFormatting>
  <conditionalFormatting sqref="B22">
    <cfRule type="duplicateValues" dxfId="25" priority="25"/>
  </conditionalFormatting>
  <conditionalFormatting sqref="B22">
    <cfRule type="duplicateValues" dxfId="24" priority="24"/>
  </conditionalFormatting>
  <conditionalFormatting sqref="B22">
    <cfRule type="duplicateValues" dxfId="23" priority="23"/>
  </conditionalFormatting>
  <conditionalFormatting sqref="B22">
    <cfRule type="duplicateValues" dxfId="22" priority="22"/>
  </conditionalFormatting>
  <conditionalFormatting sqref="B21">
    <cfRule type="duplicateValues" dxfId="21" priority="21"/>
  </conditionalFormatting>
  <conditionalFormatting sqref="B21">
    <cfRule type="duplicateValues" dxfId="20" priority="20"/>
  </conditionalFormatting>
  <conditionalFormatting sqref="B21">
    <cfRule type="duplicateValues" dxfId="19" priority="19"/>
  </conditionalFormatting>
  <conditionalFormatting sqref="B22">
    <cfRule type="duplicateValues" dxfId="18" priority="18"/>
  </conditionalFormatting>
  <conditionalFormatting sqref="B22">
    <cfRule type="duplicateValues" dxfId="17" priority="17"/>
  </conditionalFormatting>
  <conditionalFormatting sqref="B22">
    <cfRule type="duplicateValues" dxfId="16" priority="16"/>
  </conditionalFormatting>
  <conditionalFormatting sqref="B21">
    <cfRule type="duplicateValues" dxfId="15" priority="15"/>
  </conditionalFormatting>
  <conditionalFormatting sqref="B21">
    <cfRule type="duplicateValues" dxfId="14" priority="14"/>
  </conditionalFormatting>
  <conditionalFormatting sqref="B21">
    <cfRule type="duplicateValues" dxfId="13" priority="13"/>
  </conditionalFormatting>
  <conditionalFormatting sqref="B22">
    <cfRule type="duplicateValues" dxfId="12" priority="12"/>
  </conditionalFormatting>
  <conditionalFormatting sqref="B22">
    <cfRule type="duplicateValues" dxfId="11" priority="11"/>
  </conditionalFormatting>
  <conditionalFormatting sqref="B22">
    <cfRule type="duplicateValues" dxfId="10" priority="10"/>
  </conditionalFormatting>
  <conditionalFormatting sqref="B21">
    <cfRule type="duplicateValues" dxfId="9" priority="9"/>
  </conditionalFormatting>
  <conditionalFormatting sqref="B21">
    <cfRule type="duplicateValues" dxfId="8" priority="8"/>
  </conditionalFormatting>
  <conditionalFormatting sqref="B21">
    <cfRule type="duplicateValues" dxfId="7" priority="7"/>
  </conditionalFormatting>
  <conditionalFormatting sqref="B22">
    <cfRule type="duplicateValues" dxfId="6" priority="6"/>
  </conditionalFormatting>
  <conditionalFormatting sqref="B22">
    <cfRule type="duplicateValues" dxfId="5" priority="5"/>
  </conditionalFormatting>
  <conditionalFormatting sqref="B22">
    <cfRule type="duplicateValues" dxfId="4" priority="4"/>
  </conditionalFormatting>
  <conditionalFormatting sqref="B21">
    <cfRule type="duplicateValues" dxfId="3" priority="3"/>
  </conditionalFormatting>
  <conditionalFormatting sqref="B21">
    <cfRule type="duplicateValues" dxfId="2" priority="2"/>
  </conditionalFormatting>
  <conditionalFormatting sqref="B21">
    <cfRule type="duplicateValues" dxfId="1" priority="1"/>
  </conditionalFormatting>
  <conditionalFormatting sqref="B20:B22">
    <cfRule type="duplicateValues" dxfId="0" priority="198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4"/>
  <sheetViews>
    <sheetView zoomScale="80" zoomScaleNormal="80" workbookViewId="0"/>
  </sheetViews>
  <sheetFormatPr defaultColWidth="10.28515625" defaultRowHeight="13.5"/>
  <cols>
    <col min="1" max="1" width="21.28515625" style="71" customWidth="1"/>
    <col min="2" max="2" width="21.7109375" style="71" bestFit="1" customWidth="1"/>
    <col min="3" max="3" width="15.140625" style="71" bestFit="1" customWidth="1"/>
    <col min="4" max="4" width="14.85546875" style="71" bestFit="1" customWidth="1"/>
    <col min="5" max="7" width="21.7109375" style="71" bestFit="1" customWidth="1"/>
    <col min="8" max="8" width="15.28515625" style="58" bestFit="1" customWidth="1"/>
    <col min="9" max="9" width="14.85546875" style="58" bestFit="1" customWidth="1"/>
    <col min="10" max="10" width="68.7109375" style="71" bestFit="1" customWidth="1"/>
    <col min="11" max="16384" width="10.28515625" style="71"/>
  </cols>
  <sheetData>
    <row r="1" spans="1:10" ht="15">
      <c r="A1" s="172" t="s">
        <v>136</v>
      </c>
      <c r="B1" s="173"/>
      <c r="C1" s="173"/>
      <c r="D1" s="173"/>
      <c r="E1" s="173"/>
      <c r="F1" s="173"/>
      <c r="G1" s="173"/>
      <c r="H1" s="174"/>
      <c r="I1" s="174"/>
      <c r="J1" s="175" t="s">
        <v>46</v>
      </c>
    </row>
    <row r="2" spans="1:10" ht="15.75" customHeight="1" thickBot="1">
      <c r="A2" s="176" t="s">
        <v>47</v>
      </c>
      <c r="B2" s="54"/>
      <c r="C2" s="54"/>
      <c r="D2" s="54"/>
      <c r="E2" s="54"/>
      <c r="F2" s="54"/>
      <c r="G2" s="54"/>
      <c r="H2" s="62"/>
      <c r="I2" s="62"/>
      <c r="J2" s="54"/>
    </row>
    <row r="3" spans="1:10" ht="14.25">
      <c r="A3" s="177" t="s">
        <v>48</v>
      </c>
      <c r="B3" s="55"/>
      <c r="C3" s="55"/>
      <c r="D3" s="55"/>
      <c r="E3" s="55"/>
      <c r="F3" s="55"/>
      <c r="G3" s="55"/>
      <c r="H3" s="178"/>
      <c r="I3" s="178"/>
      <c r="J3" s="55" t="s">
        <v>49</v>
      </c>
    </row>
    <row r="4" spans="1:10" ht="14.25">
      <c r="A4" s="60" t="s">
        <v>137</v>
      </c>
      <c r="B4" s="297" t="s">
        <v>138</v>
      </c>
      <c r="C4" s="298" t="s">
        <v>139</v>
      </c>
      <c r="D4" s="297" t="s">
        <v>140</v>
      </c>
      <c r="E4" s="297" t="s">
        <v>141</v>
      </c>
      <c r="F4" s="298" t="s">
        <v>142</v>
      </c>
      <c r="G4" s="297" t="s">
        <v>143</v>
      </c>
      <c r="H4" s="297" t="s">
        <v>144</v>
      </c>
      <c r="I4" s="297" t="s">
        <v>145</v>
      </c>
      <c r="J4" s="298" t="s">
        <v>50</v>
      </c>
    </row>
    <row r="5" spans="1:10" s="58" customFormat="1" ht="15">
      <c r="A5" s="60"/>
      <c r="B5" s="297"/>
      <c r="C5" s="297"/>
      <c r="D5" s="297"/>
      <c r="E5" s="297"/>
      <c r="F5" s="297"/>
      <c r="G5" s="297"/>
      <c r="H5" s="297"/>
      <c r="I5" s="297"/>
      <c r="J5" s="299" t="s">
        <v>51</v>
      </c>
    </row>
    <row r="6" spans="1:10" s="58" customFormat="1" ht="14.25">
      <c r="A6" s="57"/>
      <c r="B6" s="297"/>
      <c r="C6" s="57" t="s">
        <v>146</v>
      </c>
      <c r="D6" s="297"/>
      <c r="E6" s="57"/>
      <c r="F6" s="57" t="s">
        <v>146</v>
      </c>
      <c r="G6" s="300"/>
      <c r="H6" s="297"/>
      <c r="I6" s="297" t="s">
        <v>52</v>
      </c>
      <c r="J6" s="297" t="s">
        <v>147</v>
      </c>
    </row>
    <row r="7" spans="1:10" s="58" customFormat="1" ht="14.25">
      <c r="A7" s="57" t="s">
        <v>148</v>
      </c>
      <c r="B7" s="297" t="s">
        <v>52</v>
      </c>
      <c r="C7" s="297" t="s">
        <v>52</v>
      </c>
      <c r="D7" s="297" t="s">
        <v>52</v>
      </c>
      <c r="E7" s="297"/>
      <c r="F7" s="297" t="s">
        <v>52</v>
      </c>
      <c r="G7" s="300"/>
      <c r="H7" s="297" t="s">
        <v>52</v>
      </c>
      <c r="I7" s="297" t="s">
        <v>52</v>
      </c>
      <c r="J7" s="297" t="s">
        <v>149</v>
      </c>
    </row>
    <row r="8" spans="1:10" s="58" customFormat="1" ht="14.25">
      <c r="A8" s="59"/>
      <c r="B8" s="297" t="s">
        <v>53</v>
      </c>
      <c r="C8" s="297" t="s">
        <v>53</v>
      </c>
      <c r="D8" s="297" t="s">
        <v>53</v>
      </c>
      <c r="E8" s="297" t="s">
        <v>53</v>
      </c>
      <c r="F8" s="297" t="s">
        <v>53</v>
      </c>
      <c r="G8" s="297" t="s">
        <v>53</v>
      </c>
      <c r="H8" s="297" t="s">
        <v>53</v>
      </c>
      <c r="I8" s="297" t="s">
        <v>53</v>
      </c>
      <c r="J8" s="297" t="s">
        <v>150</v>
      </c>
    </row>
    <row r="9" spans="1:10" s="58" customFormat="1" ht="14.25">
      <c r="A9" s="60"/>
      <c r="B9" s="297" t="s">
        <v>53</v>
      </c>
      <c r="C9" s="297" t="s">
        <v>53</v>
      </c>
      <c r="D9" s="297" t="s">
        <v>53</v>
      </c>
      <c r="E9" s="297" t="s">
        <v>53</v>
      </c>
      <c r="F9" s="297" t="s">
        <v>53</v>
      </c>
      <c r="G9" s="297" t="s">
        <v>53</v>
      </c>
      <c r="H9" s="297" t="s">
        <v>53</v>
      </c>
      <c r="I9" s="297" t="s">
        <v>53</v>
      </c>
      <c r="J9" s="297" t="s">
        <v>151</v>
      </c>
    </row>
    <row r="10" spans="1:10" s="58" customFormat="1" ht="14.25">
      <c r="A10" s="60"/>
      <c r="B10" s="297" t="s">
        <v>53</v>
      </c>
      <c r="C10" s="297" t="s">
        <v>53</v>
      </c>
      <c r="D10" s="297" t="s">
        <v>53</v>
      </c>
      <c r="E10" s="297" t="s">
        <v>53</v>
      </c>
      <c r="F10" s="297" t="s">
        <v>53</v>
      </c>
      <c r="G10" s="297" t="s">
        <v>53</v>
      </c>
      <c r="H10" s="297" t="s">
        <v>53</v>
      </c>
      <c r="I10" s="297" t="s">
        <v>53</v>
      </c>
      <c r="J10" s="297" t="s">
        <v>152</v>
      </c>
    </row>
    <row r="11" spans="1:10" s="58" customFormat="1" ht="15">
      <c r="A11" s="60"/>
      <c r="B11" s="297"/>
      <c r="C11" s="297"/>
      <c r="D11" s="297"/>
      <c r="E11" s="297"/>
      <c r="F11" s="297"/>
      <c r="G11" s="297"/>
      <c r="H11" s="297"/>
      <c r="I11" s="297"/>
      <c r="J11" s="299" t="s">
        <v>153</v>
      </c>
    </row>
    <row r="12" spans="1:10" s="58" customFormat="1" ht="14.25">
      <c r="A12" s="60"/>
      <c r="B12" s="297" t="s">
        <v>53</v>
      </c>
      <c r="C12" s="297" t="s">
        <v>53</v>
      </c>
      <c r="D12" s="297" t="s">
        <v>53</v>
      </c>
      <c r="E12" s="297" t="s">
        <v>53</v>
      </c>
      <c r="F12" s="297" t="s">
        <v>53</v>
      </c>
      <c r="G12" s="297" t="s">
        <v>53</v>
      </c>
      <c r="H12" s="297" t="s">
        <v>53</v>
      </c>
      <c r="I12" s="297" t="s">
        <v>53</v>
      </c>
      <c r="J12" s="297" t="s">
        <v>154</v>
      </c>
    </row>
    <row r="13" spans="1:10" s="58" customFormat="1" ht="14.25">
      <c r="A13" s="60"/>
      <c r="B13" s="297" t="s">
        <v>53</v>
      </c>
      <c r="C13" s="297" t="s">
        <v>53</v>
      </c>
      <c r="D13" s="297" t="s">
        <v>53</v>
      </c>
      <c r="E13" s="297" t="s">
        <v>53</v>
      </c>
      <c r="F13" s="297" t="s">
        <v>53</v>
      </c>
      <c r="G13" s="297" t="s">
        <v>53</v>
      </c>
      <c r="H13" s="297" t="s">
        <v>53</v>
      </c>
      <c r="I13" s="297" t="s">
        <v>53</v>
      </c>
      <c r="J13" s="297" t="s">
        <v>155</v>
      </c>
    </row>
    <row r="14" spans="1:10" s="58" customFormat="1" ht="14.25">
      <c r="A14" s="60"/>
      <c r="B14" s="297" t="s">
        <v>53</v>
      </c>
      <c r="C14" s="297" t="s">
        <v>53</v>
      </c>
      <c r="D14" s="297" t="s">
        <v>53</v>
      </c>
      <c r="E14" s="297" t="s">
        <v>53</v>
      </c>
      <c r="F14" s="297" t="s">
        <v>53</v>
      </c>
      <c r="G14" s="297" t="s">
        <v>53</v>
      </c>
      <c r="H14" s="297" t="s">
        <v>53</v>
      </c>
      <c r="I14" s="297" t="s">
        <v>53</v>
      </c>
      <c r="J14" s="297" t="s">
        <v>156</v>
      </c>
    </row>
    <row r="15" spans="1:10" s="58" customFormat="1" ht="15">
      <c r="A15" s="60"/>
      <c r="B15" s="297"/>
      <c r="C15" s="297"/>
      <c r="D15" s="297"/>
      <c r="E15" s="297"/>
      <c r="F15" s="297"/>
      <c r="G15" s="297"/>
      <c r="H15" s="297"/>
      <c r="I15" s="297"/>
      <c r="J15" s="299" t="s">
        <v>157</v>
      </c>
    </row>
    <row r="16" spans="1:10" s="58" customFormat="1" ht="14.25">
      <c r="A16" s="301"/>
      <c r="B16" s="297" t="s">
        <v>54</v>
      </c>
      <c r="C16" s="297" t="s">
        <v>158</v>
      </c>
      <c r="D16" s="297" t="s">
        <v>158</v>
      </c>
      <c r="E16" s="297"/>
      <c r="F16" s="297" t="s">
        <v>158</v>
      </c>
      <c r="G16" s="297" t="s">
        <v>159</v>
      </c>
      <c r="H16" s="297" t="s">
        <v>160</v>
      </c>
      <c r="I16" s="297" t="s">
        <v>160</v>
      </c>
      <c r="J16" s="297" t="s">
        <v>161</v>
      </c>
    </row>
    <row r="17" spans="1:10" s="58" customFormat="1" ht="14.25">
      <c r="A17" s="301"/>
      <c r="B17" s="297" t="s">
        <v>54</v>
      </c>
      <c r="C17" s="297" t="s">
        <v>158</v>
      </c>
      <c r="D17" s="297" t="s">
        <v>158</v>
      </c>
      <c r="E17" s="297"/>
      <c r="F17" s="297" t="s">
        <v>158</v>
      </c>
      <c r="G17" s="297" t="s">
        <v>159</v>
      </c>
      <c r="H17" s="297" t="s">
        <v>52</v>
      </c>
      <c r="I17" s="297" t="s">
        <v>160</v>
      </c>
      <c r="J17" s="297" t="s">
        <v>162</v>
      </c>
    </row>
    <row r="18" spans="1:10" s="58" customFormat="1" ht="14.25">
      <c r="A18" s="301"/>
      <c r="B18" s="297" t="s">
        <v>52</v>
      </c>
      <c r="C18" s="297" t="s">
        <v>54</v>
      </c>
      <c r="D18" s="297" t="s">
        <v>52</v>
      </c>
      <c r="E18" s="297"/>
      <c r="F18" s="297" t="s">
        <v>158</v>
      </c>
      <c r="G18" s="297" t="s">
        <v>159</v>
      </c>
      <c r="H18" s="297" t="s">
        <v>52</v>
      </c>
      <c r="I18" s="297" t="s">
        <v>160</v>
      </c>
      <c r="J18" s="297" t="s">
        <v>163</v>
      </c>
    </row>
    <row r="19" spans="1:10" s="58" customFormat="1" ht="14.25">
      <c r="A19" s="57"/>
      <c r="B19" s="297" t="s">
        <v>52</v>
      </c>
      <c r="C19" s="297" t="s">
        <v>52</v>
      </c>
      <c r="D19" s="297" t="s">
        <v>52</v>
      </c>
      <c r="E19" s="297"/>
      <c r="F19" s="297" t="s">
        <v>158</v>
      </c>
      <c r="G19" s="297" t="s">
        <v>159</v>
      </c>
      <c r="H19" s="297" t="s">
        <v>160</v>
      </c>
      <c r="I19" s="297" t="s">
        <v>160</v>
      </c>
      <c r="J19" s="297" t="s">
        <v>164</v>
      </c>
    </row>
    <row r="20" spans="1:10" s="58" customFormat="1" ht="15">
      <c r="A20" s="57"/>
      <c r="B20" s="297"/>
      <c r="C20" s="297"/>
      <c r="D20" s="297"/>
      <c r="E20" s="297"/>
      <c r="F20" s="297"/>
      <c r="G20" s="297"/>
      <c r="H20" s="297"/>
      <c r="I20" s="297"/>
      <c r="J20" s="299"/>
    </row>
    <row r="21" spans="1:10" s="58" customFormat="1" ht="15">
      <c r="A21" s="60"/>
      <c r="B21" s="297"/>
      <c r="C21" s="297"/>
      <c r="D21" s="297"/>
      <c r="E21" s="297"/>
      <c r="F21" s="297"/>
      <c r="G21" s="297"/>
      <c r="H21" s="297"/>
      <c r="I21" s="297"/>
      <c r="J21" s="299" t="s">
        <v>55</v>
      </c>
    </row>
    <row r="22" spans="1:10" s="58" customFormat="1" ht="14.25">
      <c r="A22" s="57"/>
      <c r="B22" s="297" t="s">
        <v>52</v>
      </c>
      <c r="C22" s="297" t="s">
        <v>54</v>
      </c>
      <c r="D22" s="297" t="s">
        <v>52</v>
      </c>
      <c r="E22" s="297"/>
      <c r="F22" s="297" t="s">
        <v>54</v>
      </c>
      <c r="G22" s="297" t="s">
        <v>159</v>
      </c>
      <c r="H22" s="297" t="s">
        <v>52</v>
      </c>
      <c r="I22" s="297" t="s">
        <v>52</v>
      </c>
      <c r="J22" s="297" t="s">
        <v>165</v>
      </c>
    </row>
    <row r="23" spans="1:10" s="58" customFormat="1" ht="14.25">
      <c r="A23" s="57"/>
      <c r="B23" s="297" t="s">
        <v>52</v>
      </c>
      <c r="C23" s="297" t="s">
        <v>54</v>
      </c>
      <c r="D23" s="297" t="s">
        <v>52</v>
      </c>
      <c r="E23" s="297"/>
      <c r="F23" s="297" t="s">
        <v>54</v>
      </c>
      <c r="G23" s="297" t="s">
        <v>159</v>
      </c>
      <c r="H23" s="297" t="s">
        <v>52</v>
      </c>
      <c r="I23" s="297" t="s">
        <v>52</v>
      </c>
      <c r="J23" s="297" t="s">
        <v>166</v>
      </c>
    </row>
    <row r="24" spans="1:10" s="58" customFormat="1" ht="14.25">
      <c r="A24" s="57"/>
      <c r="B24" s="297" t="s">
        <v>52</v>
      </c>
      <c r="C24" s="297" t="s">
        <v>54</v>
      </c>
      <c r="D24" s="297" t="s">
        <v>52</v>
      </c>
      <c r="E24" s="297"/>
      <c r="F24" s="297" t="s">
        <v>54</v>
      </c>
      <c r="G24" s="297" t="s">
        <v>159</v>
      </c>
      <c r="H24" s="297" t="s">
        <v>52</v>
      </c>
      <c r="I24" s="297" t="s">
        <v>52</v>
      </c>
      <c r="J24" s="297" t="s">
        <v>167</v>
      </c>
    </row>
    <row r="25" spans="1:10" s="58" customFormat="1" ht="14.25">
      <c r="A25" s="302"/>
      <c r="B25" s="61" t="s">
        <v>52</v>
      </c>
      <c r="C25" s="61" t="s">
        <v>54</v>
      </c>
      <c r="D25" s="61" t="s">
        <v>52</v>
      </c>
      <c r="E25" s="61"/>
      <c r="F25" s="61" t="s">
        <v>54</v>
      </c>
      <c r="G25" s="61" t="s">
        <v>159</v>
      </c>
      <c r="H25" s="61" t="s">
        <v>52</v>
      </c>
      <c r="I25" s="61" t="s">
        <v>52</v>
      </c>
      <c r="J25" s="61" t="s">
        <v>168</v>
      </c>
    </row>
    <row r="26" spans="1:10" s="62" customFormat="1" ht="14.25">
      <c r="A26" s="60"/>
      <c r="B26" s="297" t="s">
        <v>160</v>
      </c>
      <c r="C26" s="303" t="s">
        <v>54</v>
      </c>
      <c r="D26" s="297" t="s">
        <v>52</v>
      </c>
      <c r="E26" s="297"/>
      <c r="F26" s="297" t="s">
        <v>54</v>
      </c>
      <c r="G26" s="297" t="s">
        <v>169</v>
      </c>
      <c r="H26" s="297" t="s">
        <v>52</v>
      </c>
      <c r="I26" s="297" t="s">
        <v>52</v>
      </c>
      <c r="J26" s="297" t="s">
        <v>170</v>
      </c>
    </row>
    <row r="27" spans="1:10" s="58" customFormat="1" ht="15">
      <c r="A27" s="63"/>
      <c r="B27" s="64"/>
      <c r="C27" s="64"/>
      <c r="D27" s="64"/>
      <c r="E27" s="64"/>
      <c r="F27" s="64"/>
      <c r="G27" s="64"/>
      <c r="H27" s="64"/>
      <c r="I27" s="64"/>
      <c r="J27" s="65" t="s">
        <v>56</v>
      </c>
    </row>
    <row r="28" spans="1:10" s="58" customFormat="1" ht="14.25">
      <c r="A28" s="60"/>
      <c r="B28" s="297" t="s">
        <v>171</v>
      </c>
      <c r="C28" s="297" t="s">
        <v>53</v>
      </c>
      <c r="D28" s="297" t="s">
        <v>53</v>
      </c>
      <c r="E28" s="297" t="s">
        <v>171</v>
      </c>
      <c r="F28" s="297" t="s">
        <v>53</v>
      </c>
      <c r="G28" s="297" t="s">
        <v>171</v>
      </c>
      <c r="H28" s="297" t="s">
        <v>53</v>
      </c>
      <c r="I28" s="297" t="s">
        <v>53</v>
      </c>
      <c r="J28" s="297" t="s">
        <v>172</v>
      </c>
    </row>
    <row r="29" spans="1:10" s="58" customFormat="1" ht="14.25">
      <c r="A29" s="60"/>
      <c r="B29" s="297" t="s">
        <v>52</v>
      </c>
      <c r="C29" s="297" t="s">
        <v>53</v>
      </c>
      <c r="D29" s="297" t="s">
        <v>53</v>
      </c>
      <c r="E29" s="297" t="s">
        <v>171</v>
      </c>
      <c r="F29" s="297" t="s">
        <v>53</v>
      </c>
      <c r="G29" s="297" t="s">
        <v>174</v>
      </c>
      <c r="H29" s="297" t="s">
        <v>173</v>
      </c>
      <c r="I29" s="297" t="s">
        <v>52</v>
      </c>
      <c r="J29" s="297" t="s">
        <v>175</v>
      </c>
    </row>
    <row r="30" spans="1:10" s="58" customFormat="1" ht="14.25">
      <c r="A30" s="60"/>
      <c r="B30" s="297" t="s">
        <v>52</v>
      </c>
      <c r="C30" s="297" t="s">
        <v>53</v>
      </c>
      <c r="D30" s="297" t="s">
        <v>53</v>
      </c>
      <c r="E30" s="297" t="s">
        <v>171</v>
      </c>
      <c r="F30" s="297" t="s">
        <v>53</v>
      </c>
      <c r="G30" s="297" t="s">
        <v>171</v>
      </c>
      <c r="H30" s="297" t="s">
        <v>173</v>
      </c>
      <c r="I30" s="297" t="s">
        <v>52</v>
      </c>
      <c r="J30" s="297" t="s">
        <v>176</v>
      </c>
    </row>
    <row r="31" spans="1:10" s="58" customFormat="1" ht="14.25">
      <c r="A31" s="60"/>
      <c r="B31" s="297" t="s">
        <v>52</v>
      </c>
      <c r="C31" s="297" t="s">
        <v>53</v>
      </c>
      <c r="D31" s="297" t="s">
        <v>53</v>
      </c>
      <c r="E31" s="297" t="s">
        <v>171</v>
      </c>
      <c r="F31" s="297" t="s">
        <v>53</v>
      </c>
      <c r="G31" s="297" t="s">
        <v>171</v>
      </c>
      <c r="H31" s="297" t="s">
        <v>173</v>
      </c>
      <c r="I31" s="297" t="s">
        <v>52</v>
      </c>
      <c r="J31" s="297" t="s">
        <v>177</v>
      </c>
    </row>
    <row r="32" spans="1:10" s="58" customFormat="1" ht="14.25">
      <c r="A32" s="60"/>
      <c r="B32" s="297" t="s">
        <v>53</v>
      </c>
      <c r="C32" s="297" t="s">
        <v>53</v>
      </c>
      <c r="D32" s="297" t="s">
        <v>53</v>
      </c>
      <c r="E32" s="297" t="s">
        <v>171</v>
      </c>
      <c r="F32" s="297" t="s">
        <v>53</v>
      </c>
      <c r="G32" s="297" t="s">
        <v>53</v>
      </c>
      <c r="H32" s="297" t="s">
        <v>53</v>
      </c>
      <c r="I32" s="297" t="s">
        <v>53</v>
      </c>
      <c r="J32" s="297" t="s">
        <v>178</v>
      </c>
    </row>
    <row r="33" spans="1:10" s="58" customFormat="1" ht="14.25">
      <c r="A33" s="60"/>
      <c r="B33" s="297" t="s">
        <v>52</v>
      </c>
      <c r="C33" s="297" t="s">
        <v>53</v>
      </c>
      <c r="D33" s="297" t="s">
        <v>53</v>
      </c>
      <c r="E33" s="297" t="s">
        <v>171</v>
      </c>
      <c r="F33" s="297" t="s">
        <v>53</v>
      </c>
      <c r="G33" s="297" t="s">
        <v>171</v>
      </c>
      <c r="H33" s="297" t="s">
        <v>173</v>
      </c>
      <c r="I33" s="297" t="s">
        <v>52</v>
      </c>
      <c r="J33" s="297" t="s">
        <v>179</v>
      </c>
    </row>
    <row r="34" spans="1:10" s="58" customFormat="1" ht="14.25">
      <c r="A34" s="60"/>
      <c r="B34" s="297" t="s">
        <v>52</v>
      </c>
      <c r="C34" s="297" t="s">
        <v>53</v>
      </c>
      <c r="D34" s="297" t="s">
        <v>53</v>
      </c>
      <c r="E34" s="297"/>
      <c r="F34" s="297" t="s">
        <v>53</v>
      </c>
      <c r="G34" s="297" t="s">
        <v>53</v>
      </c>
      <c r="H34" s="297" t="s">
        <v>173</v>
      </c>
      <c r="I34" s="297" t="s">
        <v>52</v>
      </c>
      <c r="J34" s="297" t="s">
        <v>180</v>
      </c>
    </row>
    <row r="35" spans="1:10" s="58" customFormat="1" ht="14.25">
      <c r="A35" s="60"/>
      <c r="B35" s="297" t="s">
        <v>52</v>
      </c>
      <c r="C35" s="297" t="s">
        <v>53</v>
      </c>
      <c r="D35" s="297" t="s">
        <v>53</v>
      </c>
      <c r="E35" s="297" t="s">
        <v>53</v>
      </c>
      <c r="F35" s="297" t="s">
        <v>53</v>
      </c>
      <c r="G35" s="297" t="s">
        <v>53</v>
      </c>
      <c r="H35" s="297" t="s">
        <v>173</v>
      </c>
      <c r="I35" s="297" t="s">
        <v>52</v>
      </c>
      <c r="J35" s="297" t="s">
        <v>181</v>
      </c>
    </row>
    <row r="36" spans="1:10" s="58" customFormat="1" ht="14.25">
      <c r="A36" s="60"/>
      <c r="B36" s="297" t="s">
        <v>53</v>
      </c>
      <c r="C36" s="297" t="s">
        <v>53</v>
      </c>
      <c r="D36" s="297" t="s">
        <v>53</v>
      </c>
      <c r="E36" s="297" t="s">
        <v>171</v>
      </c>
      <c r="F36" s="297" t="s">
        <v>53</v>
      </c>
      <c r="G36" s="297" t="s">
        <v>53</v>
      </c>
      <c r="H36" s="297" t="s">
        <v>53</v>
      </c>
      <c r="I36" s="297" t="s">
        <v>53</v>
      </c>
      <c r="J36" s="297" t="s">
        <v>182</v>
      </c>
    </row>
    <row r="37" spans="1:10" s="58" customFormat="1" ht="14.25">
      <c r="A37" s="60"/>
      <c r="B37" s="297" t="s">
        <v>52</v>
      </c>
      <c r="C37" s="297" t="s">
        <v>53</v>
      </c>
      <c r="D37" s="297" t="s">
        <v>53</v>
      </c>
      <c r="E37" s="297" t="s">
        <v>173</v>
      </c>
      <c r="F37" s="297" t="s">
        <v>53</v>
      </c>
      <c r="G37" s="297" t="s">
        <v>173</v>
      </c>
      <c r="H37" s="297" t="s">
        <v>173</v>
      </c>
      <c r="I37" s="297" t="s">
        <v>52</v>
      </c>
      <c r="J37" s="297" t="s">
        <v>183</v>
      </c>
    </row>
    <row r="38" spans="1:10" s="58" customFormat="1" ht="14.25">
      <c r="A38" s="60"/>
      <c r="B38" s="297" t="s">
        <v>52</v>
      </c>
      <c r="C38" s="297" t="s">
        <v>53</v>
      </c>
      <c r="D38" s="297" t="s">
        <v>53</v>
      </c>
      <c r="E38" s="297" t="s">
        <v>53</v>
      </c>
      <c r="F38" s="297" t="s">
        <v>53</v>
      </c>
      <c r="G38" s="297" t="s">
        <v>53</v>
      </c>
      <c r="H38" s="297" t="s">
        <v>173</v>
      </c>
      <c r="I38" s="297" t="s">
        <v>52</v>
      </c>
      <c r="J38" s="297" t="s">
        <v>184</v>
      </c>
    </row>
    <row r="39" spans="1:10" s="58" customFormat="1" ht="15">
      <c r="A39" s="60"/>
      <c r="B39" s="300"/>
      <c r="C39" s="297"/>
      <c r="D39" s="300"/>
      <c r="E39" s="300"/>
      <c r="F39" s="297"/>
      <c r="G39" s="304"/>
      <c r="H39" s="300"/>
      <c r="I39" s="300"/>
      <c r="J39" s="299" t="s">
        <v>57</v>
      </c>
    </row>
    <row r="40" spans="1:10" s="58" customFormat="1" ht="14.25">
      <c r="A40" s="57"/>
      <c r="B40" s="297" t="s">
        <v>52</v>
      </c>
      <c r="C40" s="297" t="s">
        <v>54</v>
      </c>
      <c r="D40" s="297" t="s">
        <v>52</v>
      </c>
      <c r="E40" s="297"/>
      <c r="F40" s="297" t="s">
        <v>54</v>
      </c>
      <c r="G40" s="297"/>
      <c r="H40" s="305"/>
      <c r="I40" s="297" t="s">
        <v>54</v>
      </c>
      <c r="J40" s="297" t="s">
        <v>185</v>
      </c>
    </row>
    <row r="41" spans="1:10" s="58" customFormat="1" ht="14.25">
      <c r="A41" s="179" t="s">
        <v>186</v>
      </c>
      <c r="B41" s="306"/>
      <c r="C41" s="306" t="s">
        <v>68</v>
      </c>
      <c r="D41" s="307"/>
      <c r="E41" s="306" t="s">
        <v>68</v>
      </c>
      <c r="F41" s="306" t="s">
        <v>68</v>
      </c>
      <c r="G41" s="306" t="s">
        <v>68</v>
      </c>
      <c r="H41" s="306" t="s">
        <v>68</v>
      </c>
      <c r="I41" s="306" t="s">
        <v>68</v>
      </c>
      <c r="J41" s="297" t="s">
        <v>187</v>
      </c>
    </row>
    <row r="42" spans="1:10" s="67" customFormat="1" ht="15">
      <c r="A42" s="66"/>
      <c r="B42" s="297"/>
      <c r="C42" s="297"/>
      <c r="D42" s="297"/>
      <c r="E42" s="297"/>
      <c r="F42" s="297"/>
      <c r="G42" s="297"/>
      <c r="H42" s="297"/>
      <c r="I42" s="297"/>
      <c r="J42" s="299"/>
    </row>
    <row r="43" spans="1:10" s="58" customFormat="1" ht="15.75">
      <c r="A43" s="68"/>
      <c r="B43" s="297"/>
      <c r="C43" s="297"/>
      <c r="D43" s="297"/>
      <c r="E43" s="297"/>
      <c r="F43" s="297"/>
      <c r="G43" s="297"/>
      <c r="H43" s="297"/>
      <c r="I43" s="297"/>
      <c r="J43" s="299" t="s">
        <v>58</v>
      </c>
    </row>
    <row r="44" spans="1:10" s="58" customFormat="1" ht="14.25">
      <c r="A44" s="57"/>
      <c r="B44" s="297" t="s">
        <v>54</v>
      </c>
      <c r="C44" s="297" t="s">
        <v>54</v>
      </c>
      <c r="D44" s="297" t="s">
        <v>54</v>
      </c>
      <c r="E44" s="297"/>
      <c r="F44" s="297" t="s">
        <v>54</v>
      </c>
      <c r="G44" s="297" t="s">
        <v>159</v>
      </c>
      <c r="H44" s="305"/>
      <c r="I44" s="297" t="s">
        <v>54</v>
      </c>
      <c r="J44" s="297" t="s">
        <v>188</v>
      </c>
    </row>
    <row r="45" spans="1:10" s="58" customFormat="1" ht="14.25">
      <c r="A45" s="57" t="s">
        <v>189</v>
      </c>
      <c r="B45" s="297"/>
      <c r="C45" s="297"/>
      <c r="D45" s="297"/>
      <c r="E45" s="297"/>
      <c r="F45" s="297"/>
      <c r="G45" s="297"/>
      <c r="H45" s="297"/>
      <c r="I45" s="297"/>
      <c r="J45" s="297" t="s">
        <v>59</v>
      </c>
    </row>
    <row r="46" spans="1:10" s="58" customFormat="1" ht="14.25">
      <c r="A46" s="57" t="s">
        <v>189</v>
      </c>
      <c r="B46" s="297"/>
      <c r="C46" s="297"/>
      <c r="D46" s="297"/>
      <c r="E46" s="297"/>
      <c r="F46" s="297"/>
      <c r="G46" s="297"/>
      <c r="H46" s="297"/>
      <c r="I46" s="297"/>
      <c r="J46" s="297" t="s">
        <v>60</v>
      </c>
    </row>
    <row r="47" spans="1:10" s="58" customFormat="1" ht="14.25">
      <c r="A47" s="57" t="s">
        <v>189</v>
      </c>
      <c r="B47" s="297"/>
      <c r="C47" s="297"/>
      <c r="D47" s="297"/>
      <c r="E47" s="297"/>
      <c r="F47" s="297"/>
      <c r="G47" s="297"/>
      <c r="H47" s="297"/>
      <c r="I47" s="297"/>
      <c r="J47" s="297" t="s">
        <v>61</v>
      </c>
    </row>
    <row r="48" spans="1:10" s="58" customFormat="1" ht="14.25">
      <c r="A48" s="60"/>
      <c r="B48" s="297"/>
      <c r="C48" s="297"/>
      <c r="D48" s="297"/>
      <c r="E48" s="297"/>
      <c r="F48" s="297"/>
      <c r="G48" s="297"/>
      <c r="H48" s="297"/>
      <c r="I48" s="297"/>
      <c r="J48" s="297"/>
    </row>
    <row r="49" spans="1:10" s="58" customFormat="1" ht="15">
      <c r="A49" s="60"/>
      <c r="B49" s="297"/>
      <c r="C49" s="297"/>
      <c r="D49" s="297"/>
      <c r="E49" s="297"/>
      <c r="F49" s="297"/>
      <c r="G49" s="297"/>
      <c r="H49" s="297"/>
      <c r="I49" s="297"/>
      <c r="J49" s="299" t="s">
        <v>190</v>
      </c>
    </row>
    <row r="50" spans="1:10" s="58" customFormat="1" ht="14.25">
      <c r="A50" s="69"/>
      <c r="B50" s="297" t="s">
        <v>52</v>
      </c>
      <c r="C50" s="297" t="s">
        <v>52</v>
      </c>
      <c r="D50" s="297" t="s">
        <v>52</v>
      </c>
      <c r="E50" s="297"/>
      <c r="F50" s="297" t="s">
        <v>52</v>
      </c>
      <c r="G50" s="297" t="s">
        <v>53</v>
      </c>
      <c r="H50" s="297" t="s">
        <v>191</v>
      </c>
      <c r="I50" s="297" t="s">
        <v>52</v>
      </c>
      <c r="J50" s="297" t="s">
        <v>192</v>
      </c>
    </row>
    <row r="51" spans="1:10" s="58" customFormat="1" ht="14.25">
      <c r="A51" s="69"/>
      <c r="B51" s="297" t="s">
        <v>52</v>
      </c>
      <c r="C51" s="297" t="s">
        <v>52</v>
      </c>
      <c r="D51" s="297" t="s">
        <v>52</v>
      </c>
      <c r="E51" s="297"/>
      <c r="F51" s="297" t="s">
        <v>52</v>
      </c>
      <c r="G51" s="297" t="s">
        <v>53</v>
      </c>
      <c r="H51" s="297" t="s">
        <v>191</v>
      </c>
      <c r="I51" s="297" t="s">
        <v>52</v>
      </c>
      <c r="J51" s="297" t="s">
        <v>193</v>
      </c>
    </row>
    <row r="52" spans="1:10" s="58" customFormat="1" ht="15" hidden="1">
      <c r="A52" s="60"/>
      <c r="B52" s="297"/>
      <c r="C52" s="297"/>
      <c r="D52" s="297"/>
      <c r="E52" s="297"/>
      <c r="F52" s="297"/>
      <c r="G52" s="297"/>
      <c r="H52" s="297"/>
      <c r="I52" s="297"/>
      <c r="J52" s="299" t="s">
        <v>62</v>
      </c>
    </row>
    <row r="53" spans="1:10" s="58" customFormat="1" ht="14.25" hidden="1">
      <c r="A53" s="60"/>
      <c r="B53" s="297" t="s">
        <v>52</v>
      </c>
      <c r="C53" s="297" t="s">
        <v>52</v>
      </c>
      <c r="D53" s="297" t="s">
        <v>52</v>
      </c>
      <c r="E53" s="297"/>
      <c r="F53" s="297" t="s">
        <v>52</v>
      </c>
      <c r="G53" s="297" t="s">
        <v>159</v>
      </c>
      <c r="H53" s="297" t="s">
        <v>160</v>
      </c>
      <c r="I53" s="297" t="s">
        <v>52</v>
      </c>
      <c r="J53" s="297" t="s">
        <v>194</v>
      </c>
    </row>
    <row r="54" spans="1:10" s="58" customFormat="1" ht="15">
      <c r="A54" s="60"/>
      <c r="B54" s="297"/>
      <c r="C54" s="297"/>
      <c r="D54" s="297"/>
      <c r="E54" s="297"/>
      <c r="F54" s="297"/>
      <c r="G54" s="297"/>
      <c r="H54" s="297"/>
      <c r="I54" s="297"/>
      <c r="J54" s="299" t="s">
        <v>195</v>
      </c>
    </row>
    <row r="55" spans="1:10" s="58" customFormat="1" ht="14.25">
      <c r="A55" s="60"/>
      <c r="B55" s="297"/>
      <c r="C55" s="297" t="s">
        <v>53</v>
      </c>
      <c r="D55" s="297" t="s">
        <v>53</v>
      </c>
      <c r="E55" s="297" t="s">
        <v>171</v>
      </c>
      <c r="F55" s="297" t="s">
        <v>53</v>
      </c>
      <c r="G55" s="297" t="s">
        <v>53</v>
      </c>
      <c r="H55" s="297" t="s">
        <v>53</v>
      </c>
      <c r="I55" s="297" t="s">
        <v>53</v>
      </c>
      <c r="J55" s="308" t="s">
        <v>196</v>
      </c>
    </row>
    <row r="56" spans="1:10" s="58" customFormat="1" ht="14.25">
      <c r="A56" s="60"/>
      <c r="B56" s="297"/>
      <c r="C56" s="180"/>
      <c r="D56" s="297"/>
      <c r="E56" s="297"/>
      <c r="F56" s="297"/>
      <c r="G56" s="309"/>
      <c r="H56" s="297"/>
      <c r="I56" s="297"/>
      <c r="J56" s="297"/>
    </row>
    <row r="57" spans="1:10" s="58" customFormat="1" ht="13.5" customHeight="1">
      <c r="A57" s="60"/>
      <c r="B57" s="297"/>
      <c r="C57" s="180"/>
      <c r="D57" s="297"/>
      <c r="E57" s="297"/>
      <c r="F57" s="297"/>
      <c r="G57" s="309"/>
      <c r="H57" s="297"/>
      <c r="I57" s="297"/>
      <c r="J57" s="299" t="s">
        <v>197</v>
      </c>
    </row>
    <row r="58" spans="1:10" s="58" customFormat="1" ht="14.25">
      <c r="A58" s="60"/>
      <c r="B58" s="60" t="s">
        <v>173</v>
      </c>
      <c r="C58" s="59" t="s">
        <v>173</v>
      </c>
      <c r="D58" s="297" t="s">
        <v>53</v>
      </c>
      <c r="E58" s="308" t="s">
        <v>173</v>
      </c>
      <c r="F58" s="297" t="s">
        <v>173</v>
      </c>
      <c r="G58" s="309" t="s">
        <v>173</v>
      </c>
      <c r="H58" s="297" t="s">
        <v>53</v>
      </c>
      <c r="I58" s="297" t="s">
        <v>53</v>
      </c>
      <c r="J58" s="308" t="s">
        <v>198</v>
      </c>
    </row>
    <row r="59" spans="1:10" s="58" customFormat="1" ht="13.5" customHeight="1">
      <c r="A59" s="60" t="s">
        <v>199</v>
      </c>
      <c r="B59" s="297" t="s">
        <v>63</v>
      </c>
      <c r="C59" s="180" t="s">
        <v>146</v>
      </c>
      <c r="D59" s="297" t="s">
        <v>199</v>
      </c>
      <c r="E59" s="297" t="s">
        <v>146</v>
      </c>
      <c r="F59" s="297" t="s">
        <v>173</v>
      </c>
      <c r="G59" s="309" t="s">
        <v>146</v>
      </c>
      <c r="H59" s="297" t="s">
        <v>146</v>
      </c>
      <c r="I59" s="297" t="s">
        <v>53</v>
      </c>
      <c r="J59" s="297" t="s">
        <v>200</v>
      </c>
    </row>
    <row r="60" spans="1:10" s="58" customFormat="1" ht="13.5" customHeight="1">
      <c r="A60" s="60"/>
      <c r="B60" s="306" t="s">
        <v>52</v>
      </c>
      <c r="C60" s="306" t="s">
        <v>54</v>
      </c>
      <c r="D60" s="306" t="s">
        <v>52</v>
      </c>
      <c r="E60" s="306"/>
      <c r="F60" s="306" t="s">
        <v>54</v>
      </c>
      <c r="G60" s="306"/>
      <c r="H60" s="306" t="s">
        <v>52</v>
      </c>
      <c r="I60" s="306" t="s">
        <v>52</v>
      </c>
      <c r="J60" s="297" t="s">
        <v>201</v>
      </c>
    </row>
    <row r="61" spans="1:10" s="58" customFormat="1" ht="13.5" customHeight="1">
      <c r="A61" s="60" t="s">
        <v>199</v>
      </c>
      <c r="B61" s="297" t="s">
        <v>171</v>
      </c>
      <c r="C61" s="180"/>
      <c r="D61" s="297" t="s">
        <v>199</v>
      </c>
      <c r="E61" s="297" t="s">
        <v>171</v>
      </c>
      <c r="F61" s="297" t="s">
        <v>171</v>
      </c>
      <c r="G61" s="309"/>
      <c r="H61" s="305"/>
      <c r="I61" s="305"/>
      <c r="J61" s="297" t="s">
        <v>64</v>
      </c>
    </row>
    <row r="62" spans="1:10" s="58" customFormat="1" ht="15">
      <c r="A62" s="70"/>
      <c r="B62" s="297"/>
      <c r="C62" s="180"/>
      <c r="D62" s="297"/>
      <c r="E62" s="297"/>
      <c r="F62" s="297"/>
      <c r="G62" s="309"/>
      <c r="H62" s="297"/>
      <c r="I62" s="297"/>
      <c r="J62" s="299" t="s">
        <v>65</v>
      </c>
    </row>
    <row r="63" spans="1:10" s="58" customFormat="1" ht="14.25">
      <c r="A63" s="60"/>
      <c r="B63" s="181" t="s">
        <v>53</v>
      </c>
      <c r="C63" s="180" t="s">
        <v>53</v>
      </c>
      <c r="D63" s="297" t="s">
        <v>53</v>
      </c>
      <c r="E63" s="308"/>
      <c r="F63" s="297" t="s">
        <v>53</v>
      </c>
      <c r="G63" s="309" t="s">
        <v>53</v>
      </c>
      <c r="H63" s="297" t="s">
        <v>53</v>
      </c>
      <c r="I63" s="297" t="s">
        <v>53</v>
      </c>
      <c r="J63" s="297" t="s">
        <v>202</v>
      </c>
    </row>
    <row r="64" spans="1:10" s="58" customFormat="1" ht="14.25">
      <c r="A64" s="60"/>
      <c r="B64" s="181" t="s">
        <v>53</v>
      </c>
      <c r="C64" s="180" t="s">
        <v>53</v>
      </c>
      <c r="D64" s="297" t="s">
        <v>53</v>
      </c>
      <c r="E64" s="308"/>
      <c r="F64" s="297" t="s">
        <v>53</v>
      </c>
      <c r="G64" s="309" t="s">
        <v>53</v>
      </c>
      <c r="H64" s="297" t="s">
        <v>53</v>
      </c>
      <c r="I64" s="297" t="s">
        <v>53</v>
      </c>
      <c r="J64" s="297" t="s">
        <v>66</v>
      </c>
    </row>
    <row r="65" spans="1:10" s="58" customFormat="1" ht="15">
      <c r="A65" s="60"/>
      <c r="B65" s="297"/>
      <c r="C65" s="180"/>
      <c r="D65" s="297"/>
      <c r="E65" s="297"/>
      <c r="F65" s="297"/>
      <c r="G65" s="309"/>
      <c r="H65" s="297"/>
      <c r="I65" s="297"/>
      <c r="J65" s="299" t="s">
        <v>203</v>
      </c>
    </row>
    <row r="66" spans="1:10" s="58" customFormat="1" ht="14.25">
      <c r="A66" s="56"/>
      <c r="B66" s="181" t="s">
        <v>53</v>
      </c>
      <c r="C66" s="181" t="s">
        <v>53</v>
      </c>
      <c r="D66" s="308" t="s">
        <v>53</v>
      </c>
      <c r="E66" s="181" t="s">
        <v>53</v>
      </c>
      <c r="F66" s="308" t="s">
        <v>53</v>
      </c>
      <c r="G66" s="297" t="s">
        <v>53</v>
      </c>
      <c r="H66" s="297" t="s">
        <v>53</v>
      </c>
      <c r="I66" s="297" t="s">
        <v>53</v>
      </c>
      <c r="J66" s="297" t="s">
        <v>204</v>
      </c>
    </row>
    <row r="67" spans="1:10" s="58" customFormat="1" ht="14.25">
      <c r="A67" s="60"/>
      <c r="B67" s="181" t="s">
        <v>53</v>
      </c>
      <c r="C67" s="297" t="s">
        <v>53</v>
      </c>
      <c r="D67" s="297" t="s">
        <v>53</v>
      </c>
      <c r="E67" s="181" t="s">
        <v>53</v>
      </c>
      <c r="F67" s="297" t="s">
        <v>53</v>
      </c>
      <c r="G67" s="297" t="s">
        <v>53</v>
      </c>
      <c r="H67" s="297" t="s">
        <v>53</v>
      </c>
      <c r="I67" s="297" t="s">
        <v>53</v>
      </c>
      <c r="J67" s="297" t="s">
        <v>205</v>
      </c>
    </row>
    <row r="68" spans="1:10" s="58" customFormat="1" ht="13.5" customHeight="1">
      <c r="A68" s="56"/>
      <c r="B68" s="181" t="s">
        <v>53</v>
      </c>
      <c r="C68" s="181" t="s">
        <v>53</v>
      </c>
      <c r="D68" s="308" t="s">
        <v>53</v>
      </c>
      <c r="E68" s="181" t="s">
        <v>53</v>
      </c>
      <c r="F68" s="308" t="s">
        <v>53</v>
      </c>
      <c r="G68" s="297" t="s">
        <v>53</v>
      </c>
      <c r="H68" s="297" t="s">
        <v>53</v>
      </c>
      <c r="I68" s="297" t="s">
        <v>53</v>
      </c>
      <c r="J68" s="297" t="s">
        <v>206</v>
      </c>
    </row>
    <row r="69" spans="1:10" s="58" customFormat="1" ht="13.5" hidden="1" customHeight="1">
      <c r="A69" s="56"/>
      <c r="B69" s="308"/>
      <c r="C69" s="181"/>
      <c r="D69" s="308"/>
      <c r="E69" s="308"/>
      <c r="F69" s="308"/>
      <c r="G69" s="308"/>
      <c r="H69" s="297"/>
      <c r="I69" s="297"/>
      <c r="J69" s="308" t="s">
        <v>207</v>
      </c>
    </row>
    <row r="70" spans="1:10" s="58" customFormat="1" ht="13.5" customHeight="1">
      <c r="A70" s="60"/>
      <c r="B70" s="297"/>
      <c r="C70" s="297"/>
      <c r="D70" s="297"/>
      <c r="E70" s="297"/>
      <c r="F70" s="297"/>
      <c r="G70" s="297"/>
      <c r="H70" s="297"/>
      <c r="I70" s="297"/>
      <c r="J70" s="299" t="s">
        <v>67</v>
      </c>
    </row>
    <row r="71" spans="1:10" s="58" customFormat="1" ht="13.5" customHeight="1">
      <c r="A71" s="60"/>
      <c r="B71" s="297" t="s">
        <v>171</v>
      </c>
      <c r="C71" s="297" t="s">
        <v>53</v>
      </c>
      <c r="D71" s="297" t="s">
        <v>53</v>
      </c>
      <c r="E71" s="297" t="s">
        <v>171</v>
      </c>
      <c r="F71" s="297" t="s">
        <v>53</v>
      </c>
      <c r="G71" s="297" t="s">
        <v>68</v>
      </c>
      <c r="H71" s="297" t="s">
        <v>191</v>
      </c>
      <c r="I71" s="297" t="s">
        <v>53</v>
      </c>
      <c r="J71" s="297" t="s">
        <v>208</v>
      </c>
    </row>
    <row r="72" spans="1:10" s="58" customFormat="1" ht="13.5" customHeight="1">
      <c r="A72" s="60"/>
      <c r="B72" s="297"/>
      <c r="C72" s="297"/>
      <c r="D72" s="297"/>
      <c r="E72" s="297"/>
      <c r="F72" s="297"/>
      <c r="G72" s="297"/>
      <c r="H72" s="297"/>
      <c r="I72" s="297"/>
      <c r="J72" s="297"/>
    </row>
    <row r="73" spans="1:10" s="58" customFormat="1" ht="13.5" customHeight="1">
      <c r="A73" s="179" t="s">
        <v>69</v>
      </c>
      <c r="B73" s="297" t="s">
        <v>173</v>
      </c>
      <c r="C73" s="297" t="s">
        <v>68</v>
      </c>
      <c r="D73" s="297" t="s">
        <v>53</v>
      </c>
      <c r="E73" s="297" t="s">
        <v>68</v>
      </c>
      <c r="F73" s="297" t="s">
        <v>68</v>
      </c>
      <c r="G73" s="297" t="s">
        <v>53</v>
      </c>
      <c r="H73" s="297" t="s">
        <v>53</v>
      </c>
      <c r="I73" s="297" t="s">
        <v>53</v>
      </c>
      <c r="J73" s="310" t="s">
        <v>209</v>
      </c>
    </row>
    <row r="74" spans="1:10" s="58" customFormat="1" ht="13.5" customHeight="1">
      <c r="A74" s="60"/>
      <c r="B74" s="297" t="s">
        <v>160</v>
      </c>
      <c r="C74" s="297" t="s">
        <v>53</v>
      </c>
      <c r="D74" s="297" t="s">
        <v>53</v>
      </c>
      <c r="E74" s="297"/>
      <c r="F74" s="297" t="s">
        <v>160</v>
      </c>
      <c r="G74" s="297" t="s">
        <v>159</v>
      </c>
      <c r="H74" s="297" t="s">
        <v>191</v>
      </c>
      <c r="I74" s="297" t="s">
        <v>191</v>
      </c>
      <c r="J74" s="297" t="s">
        <v>210</v>
      </c>
    </row>
    <row r="75" spans="1:10" s="58" customFormat="1" ht="13.5" customHeight="1">
      <c r="A75" s="60"/>
      <c r="B75" s="297" t="s">
        <v>53</v>
      </c>
      <c r="C75" s="297" t="s">
        <v>53</v>
      </c>
      <c r="D75" s="297" t="s">
        <v>53</v>
      </c>
      <c r="E75" s="297" t="s">
        <v>53</v>
      </c>
      <c r="F75" s="297" t="s">
        <v>211</v>
      </c>
      <c r="G75" s="297" t="s">
        <v>53</v>
      </c>
      <c r="H75" s="297" t="s">
        <v>211</v>
      </c>
      <c r="I75" s="297" t="s">
        <v>53</v>
      </c>
      <c r="J75" s="297" t="s">
        <v>212</v>
      </c>
    </row>
    <row r="76" spans="1:10" s="58" customFormat="1" ht="14.25">
      <c r="A76" s="60"/>
      <c r="B76" s="311"/>
      <c r="C76" s="297" t="s">
        <v>160</v>
      </c>
      <c r="D76" s="297" t="s">
        <v>160</v>
      </c>
      <c r="E76" s="297"/>
      <c r="F76" s="297" t="s">
        <v>160</v>
      </c>
      <c r="G76" s="297" t="s">
        <v>171</v>
      </c>
      <c r="H76" s="297" t="s">
        <v>160</v>
      </c>
      <c r="I76" s="297" t="s">
        <v>160</v>
      </c>
      <c r="J76" s="297" t="s">
        <v>213</v>
      </c>
    </row>
    <row r="77" spans="1:10" s="58" customFormat="1" ht="13.5" customHeight="1">
      <c r="A77" s="301"/>
      <c r="B77" s="297" t="s">
        <v>53</v>
      </c>
      <c r="C77" s="308" t="s">
        <v>160</v>
      </c>
      <c r="D77" s="308" t="s">
        <v>160</v>
      </c>
      <c r="E77" s="312" t="s">
        <v>146</v>
      </c>
      <c r="F77" s="308" t="s">
        <v>160</v>
      </c>
      <c r="G77" s="308" t="s">
        <v>159</v>
      </c>
      <c r="H77" s="308" t="s">
        <v>160</v>
      </c>
      <c r="I77" s="308" t="s">
        <v>160</v>
      </c>
      <c r="J77" s="297" t="s">
        <v>214</v>
      </c>
    </row>
    <row r="78" spans="1:10" s="58" customFormat="1" ht="13.5" customHeight="1">
      <c r="A78" s="60"/>
      <c r="B78" s="297"/>
      <c r="C78" s="297" t="s">
        <v>160</v>
      </c>
      <c r="D78" s="297" t="s">
        <v>160</v>
      </c>
      <c r="E78" s="297"/>
      <c r="F78" s="297" t="s">
        <v>160</v>
      </c>
      <c r="G78" s="297" t="s">
        <v>159</v>
      </c>
      <c r="H78" s="297" t="s">
        <v>160</v>
      </c>
      <c r="I78" s="297" t="s">
        <v>160</v>
      </c>
      <c r="J78" s="297" t="s">
        <v>215</v>
      </c>
    </row>
    <row r="79" spans="1:10" s="58" customFormat="1" ht="13.15" customHeight="1">
      <c r="A79" s="182"/>
      <c r="B79" s="297"/>
      <c r="C79" s="297" t="s">
        <v>160</v>
      </c>
      <c r="D79" s="297" t="s">
        <v>160</v>
      </c>
      <c r="E79" s="297"/>
      <c r="F79" s="297" t="s">
        <v>160</v>
      </c>
      <c r="G79" s="297" t="s">
        <v>159</v>
      </c>
      <c r="H79" s="297" t="s">
        <v>160</v>
      </c>
      <c r="I79" s="297" t="s">
        <v>160</v>
      </c>
      <c r="J79" s="297" t="s">
        <v>216</v>
      </c>
    </row>
    <row r="80" spans="1:10" s="62" customFormat="1" ht="13.5" hidden="1" customHeight="1">
      <c r="A80" s="60"/>
      <c r="B80" s="297" t="s">
        <v>160</v>
      </c>
      <c r="C80" s="297" t="s">
        <v>160</v>
      </c>
      <c r="D80" s="297"/>
      <c r="E80" s="297"/>
      <c r="F80" s="297"/>
      <c r="G80" s="297"/>
      <c r="H80" s="297" t="s">
        <v>160</v>
      </c>
      <c r="I80" s="297" t="s">
        <v>160</v>
      </c>
      <c r="J80" s="297" t="s">
        <v>217</v>
      </c>
    </row>
    <row r="81" spans="1:10" s="58" customFormat="1" ht="13.5" hidden="1" customHeight="1">
      <c r="A81" s="60"/>
      <c r="B81" s="297"/>
      <c r="C81" s="297" t="s">
        <v>160</v>
      </c>
      <c r="D81" s="297" t="s">
        <v>160</v>
      </c>
      <c r="E81" s="297"/>
      <c r="F81" s="297" t="s">
        <v>160</v>
      </c>
      <c r="G81" s="297"/>
      <c r="H81" s="297" t="s">
        <v>191</v>
      </c>
      <c r="I81" s="297" t="s">
        <v>160</v>
      </c>
      <c r="J81" s="297" t="s">
        <v>218</v>
      </c>
    </row>
    <row r="82" spans="1:10" ht="14.25">
      <c r="A82" s="301"/>
      <c r="B82" s="313"/>
      <c r="C82" s="308" t="s">
        <v>160</v>
      </c>
      <c r="D82" s="308" t="s">
        <v>160</v>
      </c>
      <c r="E82" s="305"/>
      <c r="F82" s="308" t="s">
        <v>160</v>
      </c>
      <c r="G82" s="308" t="s">
        <v>159</v>
      </c>
      <c r="H82" s="308" t="s">
        <v>160</v>
      </c>
      <c r="I82" s="308" t="s">
        <v>160</v>
      </c>
      <c r="J82" s="297" t="s">
        <v>219</v>
      </c>
    </row>
    <row r="83" spans="1:10" ht="15" thickBot="1">
      <c r="A83" s="183"/>
      <c r="B83" s="184" t="s">
        <v>53</v>
      </c>
      <c r="C83" s="184" t="s">
        <v>53</v>
      </c>
      <c r="D83" s="184" t="s">
        <v>53</v>
      </c>
      <c r="E83" s="184" t="s">
        <v>53</v>
      </c>
      <c r="F83" s="184" t="s">
        <v>53</v>
      </c>
      <c r="G83" s="184" t="s">
        <v>53</v>
      </c>
      <c r="H83" s="184" t="s">
        <v>53</v>
      </c>
      <c r="I83" s="184" t="s">
        <v>53</v>
      </c>
      <c r="J83" s="185" t="s">
        <v>220</v>
      </c>
    </row>
    <row r="84" spans="1:10" ht="13.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</row>
    <row r="85" spans="1:10" ht="13.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</row>
    <row r="86" spans="1:10" ht="14.25" customHeight="1">
      <c r="A86" s="62" t="s">
        <v>221</v>
      </c>
      <c r="B86" s="54"/>
      <c r="C86" s="54"/>
      <c r="D86" s="54"/>
      <c r="E86" s="54"/>
      <c r="F86" s="54"/>
      <c r="G86" s="54"/>
      <c r="H86" s="62"/>
      <c r="I86" s="62"/>
      <c r="J86" s="54"/>
    </row>
    <row r="87" spans="1:10" ht="14.25">
      <c r="A87" s="186" t="s">
        <v>222</v>
      </c>
      <c r="B87" s="54"/>
      <c r="E87" s="54"/>
      <c r="F87" s="54"/>
      <c r="G87" s="54"/>
      <c r="H87" s="62"/>
      <c r="I87" s="62"/>
      <c r="J87" s="54"/>
    </row>
    <row r="88" spans="1:10" ht="14.25">
      <c r="A88" s="186" t="s">
        <v>223</v>
      </c>
    </row>
    <row r="89" spans="1:10" ht="14.25">
      <c r="A89" s="186" t="s">
        <v>224</v>
      </c>
    </row>
    <row r="92" spans="1:10" s="188" customFormat="1" ht="15.75">
      <c r="A92" s="314" t="s">
        <v>225</v>
      </c>
      <c r="B92" s="314"/>
      <c r="C92" s="314"/>
      <c r="D92" s="314"/>
      <c r="E92" s="314"/>
      <c r="F92" s="187"/>
      <c r="G92" s="187"/>
      <c r="H92" s="187"/>
      <c r="I92" s="187"/>
      <c r="J92" s="187"/>
    </row>
    <row r="93" spans="1:10" s="188" customFormat="1" ht="14.25" customHeight="1">
      <c r="A93" s="315" t="s">
        <v>226</v>
      </c>
      <c r="B93" s="315" t="s">
        <v>227</v>
      </c>
      <c r="C93" s="315" t="s">
        <v>228</v>
      </c>
      <c r="D93" s="316" t="s">
        <v>229</v>
      </c>
      <c r="E93" s="316" t="s">
        <v>230</v>
      </c>
    </row>
    <row r="94" spans="1:10" s="189" customFormat="1" ht="14.25">
      <c r="A94" s="317" t="s">
        <v>231</v>
      </c>
      <c r="B94" s="318" t="s">
        <v>232</v>
      </c>
      <c r="C94" s="318" t="s">
        <v>233</v>
      </c>
      <c r="D94" s="319">
        <v>575</v>
      </c>
      <c r="E94" s="319">
        <v>1066</v>
      </c>
    </row>
    <row r="95" spans="1:10" s="189" customFormat="1" ht="14.25">
      <c r="A95" s="320" t="s">
        <v>234</v>
      </c>
      <c r="B95" s="320" t="s">
        <v>235</v>
      </c>
      <c r="C95" s="320" t="s">
        <v>233</v>
      </c>
      <c r="D95" s="319">
        <v>410</v>
      </c>
      <c r="E95" s="319">
        <v>580</v>
      </c>
    </row>
    <row r="96" spans="1:10" s="189" customFormat="1" ht="15.75">
      <c r="A96" s="190" t="s">
        <v>236</v>
      </c>
      <c r="B96" s="191"/>
      <c r="C96" s="191"/>
      <c r="D96" s="191"/>
      <c r="E96" s="192"/>
    </row>
    <row r="97" spans="1:10" s="189" customFormat="1" ht="15">
      <c r="A97" s="321" t="s">
        <v>226</v>
      </c>
      <c r="B97" s="322" t="s">
        <v>227</v>
      </c>
      <c r="C97" s="322" t="s">
        <v>228</v>
      </c>
      <c r="D97" s="316" t="s">
        <v>229</v>
      </c>
      <c r="E97" s="316" t="s">
        <v>230</v>
      </c>
    </row>
    <row r="98" spans="1:10" s="193" customFormat="1" ht="15.75" customHeight="1">
      <c r="A98" s="323" t="s">
        <v>231</v>
      </c>
      <c r="B98" s="324" t="s">
        <v>237</v>
      </c>
      <c r="C98" s="324" t="s">
        <v>233</v>
      </c>
      <c r="D98" s="325">
        <v>567</v>
      </c>
      <c r="E98" s="325">
        <v>754</v>
      </c>
    </row>
    <row r="99" spans="1:10" s="189" customFormat="1" ht="14.25">
      <c r="A99" s="323" t="s">
        <v>231</v>
      </c>
      <c r="B99" s="324" t="s">
        <v>238</v>
      </c>
      <c r="C99" s="324" t="s">
        <v>233</v>
      </c>
      <c r="D99" s="319">
        <v>402</v>
      </c>
      <c r="E99" s="319">
        <v>585</v>
      </c>
    </row>
    <row r="100" spans="1:10" s="189" customFormat="1" ht="14.25">
      <c r="A100" s="323" t="s">
        <v>231</v>
      </c>
      <c r="B100" s="323" t="s">
        <v>239</v>
      </c>
      <c r="C100" s="324" t="s">
        <v>233</v>
      </c>
      <c r="D100" s="319">
        <v>1053</v>
      </c>
      <c r="E100" s="319">
        <v>1126</v>
      </c>
    </row>
    <row r="101" spans="1:10" s="189" customFormat="1" ht="14.25">
      <c r="A101" s="323" t="s">
        <v>240</v>
      </c>
      <c r="B101" s="324" t="s">
        <v>241</v>
      </c>
      <c r="C101" s="324" t="s">
        <v>233</v>
      </c>
      <c r="D101" s="319">
        <v>854</v>
      </c>
      <c r="E101" s="319">
        <v>854</v>
      </c>
    </row>
    <row r="102" spans="1:10" s="189" customFormat="1" ht="14.25">
      <c r="A102" s="323" t="s">
        <v>231</v>
      </c>
      <c r="B102" s="324" t="s">
        <v>242</v>
      </c>
      <c r="C102" s="324" t="s">
        <v>233</v>
      </c>
      <c r="D102" s="319">
        <v>345.21739130434787</v>
      </c>
      <c r="E102" s="319">
        <v>510</v>
      </c>
    </row>
    <row r="103" spans="1:10" ht="14.25">
      <c r="A103" s="54"/>
      <c r="B103" s="194"/>
      <c r="C103" s="54"/>
      <c r="D103" s="54"/>
      <c r="E103" s="54"/>
      <c r="F103" s="54"/>
      <c r="G103" s="54"/>
      <c r="H103" s="62"/>
      <c r="I103" s="62"/>
      <c r="J103" s="54"/>
    </row>
    <row r="104" spans="1:10" ht="15">
      <c r="A104" s="195" t="s">
        <v>243</v>
      </c>
      <c r="B104" s="367"/>
      <c r="C104" s="367"/>
      <c r="D104" s="367"/>
      <c r="E104" s="367"/>
      <c r="F104" s="367"/>
    </row>
    <row r="105" spans="1:10" ht="14.25">
      <c r="A105" s="196"/>
      <c r="B105" s="367"/>
      <c r="C105" s="367"/>
      <c r="D105" s="367"/>
      <c r="E105" s="367"/>
      <c r="F105" s="367"/>
    </row>
    <row r="106" spans="1:10" ht="14.25">
      <c r="A106" s="366" t="s">
        <v>244</v>
      </c>
      <c r="B106" s="366"/>
      <c r="C106" s="367"/>
      <c r="D106" s="367"/>
      <c r="E106" s="367"/>
      <c r="F106" s="367"/>
    </row>
    <row r="107" spans="1:10" ht="14.25">
      <c r="A107" s="366" t="s">
        <v>245</v>
      </c>
      <c r="B107" s="366"/>
      <c r="C107" s="366"/>
      <c r="D107" s="366"/>
      <c r="E107" s="366"/>
      <c r="F107" s="246"/>
    </row>
    <row r="108" spans="1:10" ht="14.25">
      <c r="A108" s="366" t="s">
        <v>246</v>
      </c>
      <c r="B108" s="366"/>
      <c r="C108" s="366"/>
      <c r="D108" s="366"/>
      <c r="E108" s="367"/>
      <c r="F108" s="367"/>
    </row>
    <row r="109" spans="1:10" ht="14.25">
      <c r="A109" s="366" t="s">
        <v>247</v>
      </c>
      <c r="B109" s="366"/>
      <c r="C109" s="366"/>
      <c r="D109" s="367"/>
      <c r="E109" s="367"/>
      <c r="F109" s="367"/>
    </row>
    <row r="110" spans="1:10" ht="14.25">
      <c r="A110" s="366" t="s">
        <v>248</v>
      </c>
      <c r="B110" s="366"/>
      <c r="C110" s="366"/>
      <c r="D110" s="366"/>
      <c r="E110" s="367"/>
      <c r="F110" s="367"/>
    </row>
    <row r="111" spans="1:10" ht="14.25">
      <c r="A111" s="366" t="s">
        <v>249</v>
      </c>
      <c r="B111" s="366"/>
      <c r="C111" s="366"/>
      <c r="D111" s="366"/>
      <c r="E111" s="366"/>
      <c r="F111" s="246"/>
    </row>
    <row r="112" spans="1:10" ht="14.25">
      <c r="A112" s="366" t="s">
        <v>250</v>
      </c>
      <c r="B112" s="366"/>
      <c r="C112" s="366"/>
      <c r="D112" s="367"/>
      <c r="E112" s="367"/>
      <c r="F112" s="367"/>
    </row>
    <row r="113" spans="1:6" ht="14.25">
      <c r="A113" s="366" t="s">
        <v>251</v>
      </c>
      <c r="B113" s="366"/>
      <c r="C113" s="366"/>
      <c r="D113" s="366"/>
      <c r="E113" s="366"/>
      <c r="F113" s="366"/>
    </row>
    <row r="114" spans="1:6" ht="14.25">
      <c r="A114" s="368" t="s">
        <v>252</v>
      </c>
      <c r="B114" s="368"/>
      <c r="C114" s="368"/>
      <c r="D114" s="367"/>
      <c r="E114" s="367"/>
      <c r="F114" s="367"/>
    </row>
  </sheetData>
  <mergeCells count="17">
    <mergeCell ref="A106:B106"/>
    <mergeCell ref="B104:F104"/>
    <mergeCell ref="B105:F105"/>
    <mergeCell ref="C106:F106"/>
    <mergeCell ref="A107:E107"/>
    <mergeCell ref="A108:D108"/>
    <mergeCell ref="A109:C109"/>
    <mergeCell ref="E108:F108"/>
    <mergeCell ref="D109:F109"/>
    <mergeCell ref="A114:C114"/>
    <mergeCell ref="A110:D110"/>
    <mergeCell ref="A112:C112"/>
    <mergeCell ref="E110:F110"/>
    <mergeCell ref="A111:E111"/>
    <mergeCell ref="D112:F112"/>
    <mergeCell ref="A113:F113"/>
    <mergeCell ref="D114:F1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3"/>
  <sheetViews>
    <sheetView zoomScale="80" zoomScaleNormal="80" workbookViewId="0">
      <selection sqref="A1:C1"/>
    </sheetView>
  </sheetViews>
  <sheetFormatPr defaultColWidth="9" defaultRowHeight="15"/>
  <cols>
    <col min="1" max="1" width="20.5703125" style="72" customWidth="1"/>
    <col min="2" max="2" width="10" style="72" bestFit="1" customWidth="1"/>
    <col min="3" max="3" width="8.7109375" style="72" bestFit="1" customWidth="1"/>
    <col min="4" max="4" width="21.28515625" style="72" customWidth="1"/>
    <col min="5" max="5" width="20.5703125" style="72" bestFit="1" customWidth="1"/>
    <col min="6" max="6" width="10" style="72" bestFit="1" customWidth="1"/>
    <col min="7" max="8" width="20.5703125" style="72" bestFit="1" customWidth="1"/>
    <col min="9" max="9" width="13.140625" style="72" bestFit="1" customWidth="1"/>
    <col min="10" max="10" width="28" style="72" bestFit="1" customWidth="1"/>
    <col min="11" max="11" width="7.85546875" style="72" bestFit="1" customWidth="1"/>
    <col min="12" max="12" width="17.7109375" style="72" bestFit="1" customWidth="1"/>
    <col min="13" max="13" width="60.7109375" style="73" bestFit="1" customWidth="1"/>
    <col min="14" max="16384" width="9" style="73"/>
  </cols>
  <sheetData>
    <row r="1" spans="1:13" ht="15.75">
      <c r="A1" s="371" t="s">
        <v>290</v>
      </c>
      <c r="B1" s="371"/>
      <c r="C1" s="371"/>
      <c r="D1" s="202" t="s">
        <v>70</v>
      </c>
      <c r="E1" s="198"/>
      <c r="F1" s="198"/>
      <c r="G1" s="199"/>
      <c r="H1" s="199"/>
      <c r="I1" s="200"/>
      <c r="J1" s="201"/>
      <c r="K1" s="201"/>
    </row>
    <row r="2" spans="1:13" ht="15.75">
      <c r="A2" s="269" t="s">
        <v>45</v>
      </c>
      <c r="B2" s="269" t="s">
        <v>42</v>
      </c>
      <c r="C2" s="269" t="s">
        <v>43</v>
      </c>
      <c r="D2" s="269" t="s">
        <v>44</v>
      </c>
      <c r="E2" s="269" t="s">
        <v>71</v>
      </c>
      <c r="F2" s="269" t="s">
        <v>72</v>
      </c>
      <c r="G2" s="269" t="s">
        <v>26</v>
      </c>
      <c r="H2" s="269" t="s">
        <v>73</v>
      </c>
      <c r="I2" s="269" t="s">
        <v>74</v>
      </c>
      <c r="J2" s="269" t="s">
        <v>75</v>
      </c>
      <c r="K2" s="269" t="s">
        <v>76</v>
      </c>
      <c r="L2" s="269" t="s">
        <v>77</v>
      </c>
    </row>
    <row r="3" spans="1:13">
      <c r="A3" s="270" t="s">
        <v>291</v>
      </c>
      <c r="B3" s="271"/>
      <c r="C3" s="272" t="s">
        <v>291</v>
      </c>
      <c r="D3" s="270"/>
      <c r="E3" s="270" t="s">
        <v>78</v>
      </c>
      <c r="F3" s="272" t="s">
        <v>291</v>
      </c>
      <c r="G3" s="270" t="s">
        <v>291</v>
      </c>
      <c r="H3" s="270" t="s">
        <v>291</v>
      </c>
      <c r="I3" s="369" t="s">
        <v>79</v>
      </c>
      <c r="J3" s="273" t="s">
        <v>292</v>
      </c>
      <c r="K3" s="274" t="s">
        <v>80</v>
      </c>
      <c r="L3" s="275" t="s">
        <v>81</v>
      </c>
    </row>
    <row r="4" spans="1:13">
      <c r="A4" s="270" t="s">
        <v>82</v>
      </c>
      <c r="B4" s="270" t="s">
        <v>82</v>
      </c>
      <c r="C4" s="272" t="s">
        <v>82</v>
      </c>
      <c r="D4" s="271"/>
      <c r="E4" s="270"/>
      <c r="F4" s="270" t="s">
        <v>82</v>
      </c>
      <c r="G4" s="270"/>
      <c r="H4" s="270"/>
      <c r="I4" s="374"/>
      <c r="J4" s="273" t="s">
        <v>83</v>
      </c>
      <c r="K4" s="274" t="s">
        <v>80</v>
      </c>
      <c r="L4" s="273" t="s">
        <v>84</v>
      </c>
      <c r="M4" s="73" t="s">
        <v>293</v>
      </c>
    </row>
    <row r="5" spans="1:13">
      <c r="A5" s="270" t="s">
        <v>82</v>
      </c>
      <c r="B5" s="270" t="s">
        <v>82</v>
      </c>
      <c r="C5" s="272" t="s">
        <v>82</v>
      </c>
      <c r="D5" s="271"/>
      <c r="E5" s="270"/>
      <c r="F5" s="270" t="s">
        <v>82</v>
      </c>
      <c r="G5" s="270"/>
      <c r="H5" s="270"/>
      <c r="I5" s="374"/>
      <c r="J5" s="273" t="s">
        <v>85</v>
      </c>
      <c r="K5" s="274" t="s">
        <v>80</v>
      </c>
      <c r="L5" s="273" t="s">
        <v>86</v>
      </c>
      <c r="M5" s="73" t="s">
        <v>294</v>
      </c>
    </row>
    <row r="6" spans="1:13">
      <c r="A6" s="270" t="s">
        <v>82</v>
      </c>
      <c r="B6" s="270" t="s">
        <v>82</v>
      </c>
      <c r="C6" s="272" t="s">
        <v>82</v>
      </c>
      <c r="D6" s="271"/>
      <c r="E6" s="270"/>
      <c r="F6" s="270" t="s">
        <v>82</v>
      </c>
      <c r="G6" s="270"/>
      <c r="H6" s="270"/>
      <c r="I6" s="370"/>
      <c r="J6" s="273" t="s">
        <v>87</v>
      </c>
      <c r="K6" s="274" t="s">
        <v>80</v>
      </c>
      <c r="L6" s="273" t="s">
        <v>86</v>
      </c>
      <c r="M6" s="73" t="s">
        <v>294</v>
      </c>
    </row>
    <row r="7" spans="1:13">
      <c r="A7" s="270" t="s">
        <v>291</v>
      </c>
      <c r="B7" s="270"/>
      <c r="C7" s="272" t="s">
        <v>291</v>
      </c>
      <c r="D7" s="270"/>
      <c r="E7" s="270" t="s">
        <v>291</v>
      </c>
      <c r="F7" s="271"/>
      <c r="G7" s="270" t="s">
        <v>291</v>
      </c>
      <c r="H7" s="270" t="s">
        <v>291</v>
      </c>
      <c r="I7" s="369" t="s">
        <v>88</v>
      </c>
      <c r="J7" s="273" t="s">
        <v>89</v>
      </c>
      <c r="K7" s="274" t="s">
        <v>80</v>
      </c>
      <c r="L7" s="274" t="s">
        <v>295</v>
      </c>
    </row>
    <row r="8" spans="1:13">
      <c r="A8" s="270" t="s">
        <v>291</v>
      </c>
      <c r="B8" s="270"/>
      <c r="C8" s="272" t="s">
        <v>291</v>
      </c>
      <c r="D8" s="270"/>
      <c r="E8" s="270" t="s">
        <v>291</v>
      </c>
      <c r="F8" s="271"/>
      <c r="G8" s="270" t="s">
        <v>291</v>
      </c>
      <c r="H8" s="270" t="s">
        <v>291</v>
      </c>
      <c r="I8" s="374"/>
      <c r="J8" s="273" t="s">
        <v>90</v>
      </c>
      <c r="K8" s="274" t="s">
        <v>80</v>
      </c>
      <c r="L8" s="274" t="s">
        <v>295</v>
      </c>
    </row>
    <row r="9" spans="1:13">
      <c r="A9" s="270" t="s">
        <v>291</v>
      </c>
      <c r="B9" s="270"/>
      <c r="C9" s="272" t="s">
        <v>291</v>
      </c>
      <c r="D9" s="270"/>
      <c r="E9" s="270" t="s">
        <v>291</v>
      </c>
      <c r="F9" s="271"/>
      <c r="G9" s="270" t="s">
        <v>291</v>
      </c>
      <c r="H9" s="270" t="s">
        <v>291</v>
      </c>
      <c r="I9" s="374"/>
      <c r="J9" s="273" t="s">
        <v>91</v>
      </c>
      <c r="K9" s="274" t="s">
        <v>80</v>
      </c>
      <c r="L9" s="274" t="s">
        <v>295</v>
      </c>
    </row>
    <row r="10" spans="1:13">
      <c r="A10" s="270" t="s">
        <v>291</v>
      </c>
      <c r="B10" s="270"/>
      <c r="C10" s="272" t="s">
        <v>291</v>
      </c>
      <c r="D10" s="270"/>
      <c r="E10" s="270" t="s">
        <v>291</v>
      </c>
      <c r="F10" s="271"/>
      <c r="G10" s="270" t="s">
        <v>291</v>
      </c>
      <c r="H10" s="270" t="s">
        <v>291</v>
      </c>
      <c r="I10" s="370"/>
      <c r="J10" s="273" t="s">
        <v>92</v>
      </c>
      <c r="K10" s="274" t="s">
        <v>80</v>
      </c>
      <c r="L10" s="274" t="s">
        <v>295</v>
      </c>
    </row>
    <row r="11" spans="1:13">
      <c r="A11" s="270" t="s">
        <v>291</v>
      </c>
      <c r="B11" s="271"/>
      <c r="C11" s="272" t="s">
        <v>291</v>
      </c>
      <c r="D11" s="270"/>
      <c r="E11" s="270" t="s">
        <v>78</v>
      </c>
      <c r="F11" s="271"/>
      <c r="G11" s="270" t="s">
        <v>291</v>
      </c>
      <c r="H11" s="270" t="s">
        <v>291</v>
      </c>
      <c r="I11" s="276" t="s">
        <v>93</v>
      </c>
      <c r="J11" s="273" t="s">
        <v>94</v>
      </c>
      <c r="K11" s="274" t="s">
        <v>80</v>
      </c>
      <c r="L11" s="274" t="s">
        <v>81</v>
      </c>
      <c r="M11" s="73" t="s">
        <v>296</v>
      </c>
    </row>
    <row r="12" spans="1:13">
      <c r="A12" s="272" t="s">
        <v>291</v>
      </c>
      <c r="B12" s="270"/>
      <c r="C12" s="272" t="s">
        <v>291</v>
      </c>
      <c r="D12" s="270"/>
      <c r="E12" s="271"/>
      <c r="F12" s="270"/>
      <c r="G12" s="277" t="s">
        <v>291</v>
      </c>
      <c r="H12" s="277" t="s">
        <v>291</v>
      </c>
      <c r="I12" s="369" t="s">
        <v>96</v>
      </c>
      <c r="J12" s="273" t="s">
        <v>264</v>
      </c>
      <c r="K12" s="274" t="s">
        <v>80</v>
      </c>
      <c r="L12" s="274" t="s">
        <v>97</v>
      </c>
      <c r="M12" s="203" t="s">
        <v>297</v>
      </c>
    </row>
    <row r="13" spans="1:13">
      <c r="A13" s="272" t="s">
        <v>291</v>
      </c>
      <c r="B13" s="270"/>
      <c r="C13" s="272" t="s">
        <v>291</v>
      </c>
      <c r="D13" s="277"/>
      <c r="E13" s="277"/>
      <c r="F13" s="270"/>
      <c r="G13" s="272" t="s">
        <v>78</v>
      </c>
      <c r="H13" s="272" t="s">
        <v>78</v>
      </c>
      <c r="I13" s="374"/>
      <c r="J13" s="278" t="s">
        <v>95</v>
      </c>
      <c r="K13" s="279" t="s">
        <v>80</v>
      </c>
      <c r="L13" s="279"/>
      <c r="M13" s="203" t="s">
        <v>297</v>
      </c>
    </row>
    <row r="14" spans="1:13">
      <c r="A14" s="270"/>
      <c r="B14" s="270"/>
      <c r="C14" s="280"/>
      <c r="D14" s="272" t="s">
        <v>265</v>
      </c>
      <c r="E14" s="270" t="s">
        <v>95</v>
      </c>
      <c r="F14" s="270"/>
      <c r="G14" s="270"/>
      <c r="H14" s="270"/>
      <c r="I14" s="374"/>
      <c r="J14" s="273" t="s">
        <v>298</v>
      </c>
      <c r="K14" s="274" t="s">
        <v>299</v>
      </c>
      <c r="L14" s="274" t="s">
        <v>300</v>
      </c>
      <c r="M14" s="281" t="s">
        <v>301</v>
      </c>
    </row>
    <row r="15" spans="1:13" s="72" customFormat="1">
      <c r="A15" s="270" t="s">
        <v>78</v>
      </c>
      <c r="B15" s="271"/>
      <c r="C15" s="272" t="s">
        <v>78</v>
      </c>
      <c r="D15" s="270"/>
      <c r="E15" s="270" t="s">
        <v>78</v>
      </c>
      <c r="F15" s="271"/>
      <c r="G15" s="270" t="s">
        <v>78</v>
      </c>
      <c r="H15" s="270" t="s">
        <v>78</v>
      </c>
      <c r="I15" s="370"/>
      <c r="J15" s="273" t="s">
        <v>302</v>
      </c>
      <c r="K15" s="274" t="s">
        <v>80</v>
      </c>
      <c r="L15" s="274" t="s">
        <v>81</v>
      </c>
      <c r="M15" s="281" t="s">
        <v>303</v>
      </c>
    </row>
    <row r="16" spans="1:13" s="72" customFormat="1" hidden="1">
      <c r="A16" s="277" t="s">
        <v>82</v>
      </c>
      <c r="B16" s="277" t="s">
        <v>82</v>
      </c>
      <c r="C16" s="277" t="s">
        <v>82</v>
      </c>
      <c r="D16" s="277"/>
      <c r="E16" s="277"/>
      <c r="F16" s="277" t="s">
        <v>82</v>
      </c>
      <c r="G16" s="277"/>
      <c r="H16" s="277"/>
      <c r="I16" s="372" t="s">
        <v>304</v>
      </c>
      <c r="J16" s="282" t="s">
        <v>305</v>
      </c>
      <c r="K16" s="283" t="s">
        <v>80</v>
      </c>
      <c r="L16" s="283"/>
      <c r="M16" s="203" t="s">
        <v>306</v>
      </c>
    </row>
    <row r="17" spans="1:13" s="72" customFormat="1" hidden="1">
      <c r="A17" s="277" t="s">
        <v>82</v>
      </c>
      <c r="B17" s="277" t="s">
        <v>82</v>
      </c>
      <c r="C17" s="277" t="s">
        <v>82</v>
      </c>
      <c r="D17" s="277"/>
      <c r="E17" s="277"/>
      <c r="F17" s="277" t="s">
        <v>82</v>
      </c>
      <c r="G17" s="277"/>
      <c r="H17" s="277"/>
      <c r="I17" s="373"/>
      <c r="J17" s="282" t="s">
        <v>307</v>
      </c>
      <c r="K17" s="283" t="s">
        <v>80</v>
      </c>
      <c r="L17" s="283"/>
      <c r="M17" s="203" t="s">
        <v>306</v>
      </c>
    </row>
    <row r="18" spans="1:13" s="72" customFormat="1">
      <c r="A18" s="270" t="s">
        <v>78</v>
      </c>
      <c r="B18" s="271"/>
      <c r="C18" s="272" t="s">
        <v>78</v>
      </c>
      <c r="D18" s="270"/>
      <c r="E18" s="270" t="s">
        <v>78</v>
      </c>
      <c r="F18" s="271"/>
      <c r="G18" s="270" t="s">
        <v>78</v>
      </c>
      <c r="H18" s="270" t="s">
        <v>78</v>
      </c>
      <c r="I18" s="276" t="s">
        <v>308</v>
      </c>
      <c r="J18" s="273" t="s">
        <v>98</v>
      </c>
      <c r="K18" s="274" t="s">
        <v>80</v>
      </c>
      <c r="L18" s="274" t="s">
        <v>81</v>
      </c>
      <c r="M18" s="72" t="s">
        <v>296</v>
      </c>
    </row>
    <row r="19" spans="1:13">
      <c r="A19" s="270" t="s">
        <v>99</v>
      </c>
      <c r="B19" s="271"/>
      <c r="C19" s="280"/>
      <c r="D19" s="271"/>
      <c r="E19" s="271"/>
      <c r="F19" s="270" t="s">
        <v>99</v>
      </c>
      <c r="G19" s="271"/>
      <c r="H19" s="271"/>
      <c r="I19" s="369" t="s">
        <v>100</v>
      </c>
      <c r="J19" s="273" t="s">
        <v>101</v>
      </c>
      <c r="K19" s="274" t="s">
        <v>102</v>
      </c>
      <c r="L19" s="274" t="s">
        <v>103</v>
      </c>
      <c r="M19" s="73" t="s">
        <v>309</v>
      </c>
    </row>
    <row r="20" spans="1:13" ht="13.5" customHeight="1">
      <c r="A20" s="270" t="s">
        <v>266</v>
      </c>
      <c r="B20" s="271"/>
      <c r="C20" s="280"/>
      <c r="D20" s="271"/>
      <c r="E20" s="270" t="s">
        <v>266</v>
      </c>
      <c r="F20" s="270"/>
      <c r="G20" s="270" t="s">
        <v>266</v>
      </c>
      <c r="H20" s="270" t="s">
        <v>266</v>
      </c>
      <c r="I20" s="374"/>
      <c r="J20" s="273" t="s">
        <v>267</v>
      </c>
      <c r="K20" s="274" t="s">
        <v>102</v>
      </c>
      <c r="L20" s="274" t="s">
        <v>103</v>
      </c>
      <c r="M20" s="73" t="s">
        <v>310</v>
      </c>
    </row>
    <row r="21" spans="1:13">
      <c r="A21" s="270" t="s">
        <v>99</v>
      </c>
      <c r="B21" s="270"/>
      <c r="C21" s="280"/>
      <c r="D21" s="270"/>
      <c r="E21" s="271"/>
      <c r="F21" s="270" t="s">
        <v>99</v>
      </c>
      <c r="G21" s="270"/>
      <c r="H21" s="270"/>
      <c r="I21" s="374"/>
      <c r="J21" s="273" t="s">
        <v>268</v>
      </c>
      <c r="K21" s="274" t="s">
        <v>102</v>
      </c>
      <c r="L21" s="274" t="s">
        <v>311</v>
      </c>
      <c r="M21" s="73" t="s">
        <v>309</v>
      </c>
    </row>
    <row r="22" spans="1:13">
      <c r="A22" s="270" t="s">
        <v>312</v>
      </c>
      <c r="B22" s="270" t="s">
        <v>312</v>
      </c>
      <c r="C22" s="280"/>
      <c r="D22" s="270"/>
      <c r="E22" s="271"/>
      <c r="F22" s="270" t="s">
        <v>312</v>
      </c>
      <c r="G22" s="271"/>
      <c r="H22" s="271"/>
      <c r="I22" s="374"/>
      <c r="J22" s="273" t="s">
        <v>313</v>
      </c>
      <c r="K22" s="274" t="s">
        <v>102</v>
      </c>
      <c r="L22" s="274" t="s">
        <v>314</v>
      </c>
    </row>
    <row r="23" spans="1:13">
      <c r="A23" s="270" t="s">
        <v>78</v>
      </c>
      <c r="B23" s="270"/>
      <c r="C23" s="272" t="s">
        <v>78</v>
      </c>
      <c r="D23" s="270"/>
      <c r="E23" s="270" t="s">
        <v>78</v>
      </c>
      <c r="F23" s="271"/>
      <c r="G23" s="270" t="s">
        <v>78</v>
      </c>
      <c r="H23" s="270" t="s">
        <v>78</v>
      </c>
      <c r="I23" s="374"/>
      <c r="J23" s="273" t="s">
        <v>104</v>
      </c>
      <c r="K23" s="274" t="s">
        <v>102</v>
      </c>
      <c r="L23" s="274" t="s">
        <v>81</v>
      </c>
    </row>
    <row r="24" spans="1:13">
      <c r="A24" s="270" t="s">
        <v>78</v>
      </c>
      <c r="B24" s="270"/>
      <c r="C24" s="272" t="s">
        <v>78</v>
      </c>
      <c r="D24" s="270"/>
      <c r="E24" s="270" t="s">
        <v>78</v>
      </c>
      <c r="F24" s="271"/>
      <c r="G24" s="270" t="s">
        <v>78</v>
      </c>
      <c r="H24" s="270" t="s">
        <v>78</v>
      </c>
      <c r="I24" s="374"/>
      <c r="J24" s="273" t="s">
        <v>315</v>
      </c>
      <c r="K24" s="274" t="s">
        <v>102</v>
      </c>
      <c r="L24" s="274" t="s">
        <v>81</v>
      </c>
      <c r="M24" s="73" t="s">
        <v>316</v>
      </c>
    </row>
    <row r="25" spans="1:13">
      <c r="A25" s="270" t="s">
        <v>78</v>
      </c>
      <c r="B25" s="270"/>
      <c r="C25" s="272" t="s">
        <v>78</v>
      </c>
      <c r="D25" s="270"/>
      <c r="E25" s="270" t="s">
        <v>78</v>
      </c>
      <c r="F25" s="271"/>
      <c r="G25" s="270" t="s">
        <v>78</v>
      </c>
      <c r="H25" s="270" t="s">
        <v>78</v>
      </c>
      <c r="I25" s="374"/>
      <c r="J25" s="273" t="s">
        <v>105</v>
      </c>
      <c r="K25" s="274" t="s">
        <v>102</v>
      </c>
      <c r="L25" s="274" t="s">
        <v>81</v>
      </c>
    </row>
    <row r="26" spans="1:13">
      <c r="A26" s="270" t="s">
        <v>78</v>
      </c>
      <c r="B26" s="270"/>
      <c r="C26" s="272" t="s">
        <v>78</v>
      </c>
      <c r="D26" s="270"/>
      <c r="E26" s="270" t="s">
        <v>78</v>
      </c>
      <c r="F26" s="271"/>
      <c r="G26" s="270" t="s">
        <v>78</v>
      </c>
      <c r="H26" s="270" t="s">
        <v>78</v>
      </c>
      <c r="I26" s="374"/>
      <c r="J26" s="273" t="s">
        <v>317</v>
      </c>
      <c r="K26" s="274" t="s">
        <v>102</v>
      </c>
      <c r="L26" s="274" t="s">
        <v>81</v>
      </c>
      <c r="M26" s="73" t="s">
        <v>316</v>
      </c>
    </row>
    <row r="27" spans="1:13">
      <c r="A27" s="270" t="s">
        <v>78</v>
      </c>
      <c r="B27" s="270"/>
      <c r="C27" s="272" t="s">
        <v>78</v>
      </c>
      <c r="D27" s="270"/>
      <c r="E27" s="270" t="s">
        <v>78</v>
      </c>
      <c r="F27" s="271"/>
      <c r="G27" s="270" t="s">
        <v>78</v>
      </c>
      <c r="H27" s="270" t="s">
        <v>78</v>
      </c>
      <c r="I27" s="374"/>
      <c r="J27" s="273" t="s">
        <v>318</v>
      </c>
      <c r="K27" s="274" t="s">
        <v>102</v>
      </c>
      <c r="L27" s="274" t="s">
        <v>269</v>
      </c>
    </row>
    <row r="28" spans="1:13">
      <c r="A28" s="270" t="s">
        <v>78</v>
      </c>
      <c r="B28" s="270"/>
      <c r="C28" s="272" t="s">
        <v>78</v>
      </c>
      <c r="D28" s="270"/>
      <c r="E28" s="270" t="s">
        <v>78</v>
      </c>
      <c r="F28" s="271"/>
      <c r="G28" s="270" t="s">
        <v>78</v>
      </c>
      <c r="H28" s="270" t="s">
        <v>78</v>
      </c>
      <c r="I28" s="374"/>
      <c r="J28" s="278" t="s">
        <v>270</v>
      </c>
      <c r="K28" s="279" t="s">
        <v>319</v>
      </c>
      <c r="L28" s="279" t="s">
        <v>295</v>
      </c>
      <c r="M28" s="284" t="s">
        <v>320</v>
      </c>
    </row>
    <row r="29" spans="1:13">
      <c r="A29" s="270" t="s">
        <v>78</v>
      </c>
      <c r="B29" s="270"/>
      <c r="C29" s="272" t="s">
        <v>78</v>
      </c>
      <c r="D29" s="270"/>
      <c r="E29" s="270" t="s">
        <v>78</v>
      </c>
      <c r="F29" s="270"/>
      <c r="G29" s="270" t="s">
        <v>78</v>
      </c>
      <c r="H29" s="270" t="s">
        <v>78</v>
      </c>
      <c r="I29" s="374"/>
      <c r="J29" s="273" t="s">
        <v>271</v>
      </c>
      <c r="K29" s="274" t="s">
        <v>102</v>
      </c>
      <c r="L29" s="181" t="s">
        <v>321</v>
      </c>
      <c r="M29" s="73" t="s">
        <v>316</v>
      </c>
    </row>
    <row r="30" spans="1:13">
      <c r="A30" s="270" t="s">
        <v>312</v>
      </c>
      <c r="B30" s="270" t="s">
        <v>312</v>
      </c>
      <c r="C30" s="280"/>
      <c r="D30" s="270"/>
      <c r="E30" s="271"/>
      <c r="F30" s="270" t="s">
        <v>312</v>
      </c>
      <c r="G30" s="271"/>
      <c r="H30" s="271"/>
      <c r="I30" s="370"/>
      <c r="J30" s="278" t="s">
        <v>272</v>
      </c>
      <c r="K30" s="274" t="s">
        <v>102</v>
      </c>
      <c r="L30" s="274" t="s">
        <v>322</v>
      </c>
      <c r="M30" s="281" t="s">
        <v>323</v>
      </c>
    </row>
    <row r="31" spans="1:13">
      <c r="A31" s="270" t="s">
        <v>78</v>
      </c>
      <c r="B31" s="270"/>
      <c r="C31" s="272" t="s">
        <v>78</v>
      </c>
      <c r="D31" s="270"/>
      <c r="E31" s="270" t="s">
        <v>78</v>
      </c>
      <c r="F31" s="271"/>
      <c r="G31" s="270" t="s">
        <v>78</v>
      </c>
      <c r="H31" s="270" t="s">
        <v>78</v>
      </c>
      <c r="I31" s="285" t="s">
        <v>324</v>
      </c>
      <c r="J31" s="273" t="s">
        <v>325</v>
      </c>
      <c r="K31" s="274" t="s">
        <v>299</v>
      </c>
      <c r="L31" s="274" t="s">
        <v>295</v>
      </c>
    </row>
    <row r="32" spans="1:13">
      <c r="A32" s="272" t="s">
        <v>78</v>
      </c>
      <c r="B32" s="272" t="s">
        <v>82</v>
      </c>
      <c r="C32" s="272" t="s">
        <v>82</v>
      </c>
      <c r="D32" s="270"/>
      <c r="E32" s="270" t="s">
        <v>78</v>
      </c>
      <c r="F32" s="271"/>
      <c r="G32" s="270" t="s">
        <v>78</v>
      </c>
      <c r="H32" s="270" t="s">
        <v>78</v>
      </c>
      <c r="I32" s="276" t="s">
        <v>107</v>
      </c>
      <c r="J32" s="273" t="s">
        <v>108</v>
      </c>
      <c r="K32" s="274" t="s">
        <v>80</v>
      </c>
      <c r="L32" s="274" t="s">
        <v>81</v>
      </c>
    </row>
    <row r="33" spans="1:13">
      <c r="A33" s="270"/>
      <c r="B33" s="271"/>
      <c r="C33" s="272"/>
      <c r="D33" s="270"/>
      <c r="E33" s="270" t="s">
        <v>78</v>
      </c>
      <c r="F33" s="271"/>
      <c r="G33" s="270" t="s">
        <v>78</v>
      </c>
      <c r="H33" s="270" t="s">
        <v>78</v>
      </c>
      <c r="I33" s="286" t="s">
        <v>109</v>
      </c>
      <c r="J33" s="273" t="s">
        <v>326</v>
      </c>
      <c r="K33" s="274" t="s">
        <v>80</v>
      </c>
      <c r="L33" s="274" t="s">
        <v>81</v>
      </c>
      <c r="M33" s="73" t="s">
        <v>327</v>
      </c>
    </row>
    <row r="34" spans="1:13">
      <c r="A34" s="270" t="s">
        <v>82</v>
      </c>
      <c r="B34" s="270" t="s">
        <v>82</v>
      </c>
      <c r="C34" s="272" t="s">
        <v>82</v>
      </c>
      <c r="D34" s="270"/>
      <c r="E34" s="270"/>
      <c r="F34" s="270"/>
      <c r="G34" s="271"/>
      <c r="H34" s="271"/>
      <c r="I34" s="374" t="s">
        <v>328</v>
      </c>
      <c r="J34" s="273" t="s">
        <v>273</v>
      </c>
      <c r="K34" s="274" t="s">
        <v>102</v>
      </c>
      <c r="L34" s="274" t="s">
        <v>110</v>
      </c>
      <c r="M34" s="72" t="s">
        <v>329</v>
      </c>
    </row>
    <row r="35" spans="1:13">
      <c r="A35" s="270" t="s">
        <v>82</v>
      </c>
      <c r="B35" s="270" t="s">
        <v>82</v>
      </c>
      <c r="C35" s="272" t="s">
        <v>82</v>
      </c>
      <c r="D35" s="271"/>
      <c r="E35" s="270"/>
      <c r="F35" s="270"/>
      <c r="G35" s="271"/>
      <c r="H35" s="271"/>
      <c r="I35" s="374"/>
      <c r="J35" s="273" t="s">
        <v>111</v>
      </c>
      <c r="K35" s="274" t="s">
        <v>102</v>
      </c>
      <c r="L35" s="273" t="s">
        <v>330</v>
      </c>
      <c r="M35" s="287" t="s">
        <v>331</v>
      </c>
    </row>
    <row r="36" spans="1:13">
      <c r="A36" s="270" t="s">
        <v>82</v>
      </c>
      <c r="B36" s="270" t="s">
        <v>82</v>
      </c>
      <c r="C36" s="272" t="s">
        <v>82</v>
      </c>
      <c r="D36" s="271"/>
      <c r="E36" s="270"/>
      <c r="F36" s="270" t="s">
        <v>332</v>
      </c>
      <c r="G36" s="271"/>
      <c r="H36" s="271"/>
      <c r="I36" s="374"/>
      <c r="J36" s="273" t="s">
        <v>333</v>
      </c>
      <c r="K36" s="274" t="s">
        <v>102</v>
      </c>
      <c r="L36" s="273" t="s">
        <v>330</v>
      </c>
      <c r="M36" s="72" t="s">
        <v>334</v>
      </c>
    </row>
    <row r="37" spans="1:13">
      <c r="A37" s="270" t="s">
        <v>82</v>
      </c>
      <c r="B37" s="270" t="s">
        <v>82</v>
      </c>
      <c r="C37" s="272" t="s">
        <v>82</v>
      </c>
      <c r="D37" s="270"/>
      <c r="E37" s="270"/>
      <c r="F37" s="270"/>
      <c r="G37" s="271"/>
      <c r="H37" s="271"/>
      <c r="I37" s="374"/>
      <c r="J37" s="273" t="s">
        <v>112</v>
      </c>
      <c r="K37" s="274" t="s">
        <v>102</v>
      </c>
      <c r="L37" s="273" t="s">
        <v>330</v>
      </c>
      <c r="M37" s="287" t="s">
        <v>331</v>
      </c>
    </row>
    <row r="38" spans="1:13">
      <c r="A38" s="270" t="s">
        <v>82</v>
      </c>
      <c r="B38" s="270" t="s">
        <v>82</v>
      </c>
      <c r="C38" s="272" t="s">
        <v>82</v>
      </c>
      <c r="D38" s="271"/>
      <c r="E38" s="270"/>
      <c r="F38" s="270" t="s">
        <v>82</v>
      </c>
      <c r="G38" s="271"/>
      <c r="H38" s="271"/>
      <c r="I38" s="374"/>
      <c r="J38" s="273" t="s">
        <v>335</v>
      </c>
      <c r="K38" s="274" t="s">
        <v>102</v>
      </c>
      <c r="L38" s="274" t="s">
        <v>113</v>
      </c>
      <c r="M38" s="72" t="s">
        <v>336</v>
      </c>
    </row>
    <row r="39" spans="1:13">
      <c r="A39" s="288"/>
      <c r="B39" s="272" t="s">
        <v>106</v>
      </c>
      <c r="C39" s="280"/>
      <c r="D39" s="270"/>
      <c r="E39" s="270"/>
      <c r="F39" s="270" t="s">
        <v>106</v>
      </c>
      <c r="G39" s="271"/>
      <c r="H39" s="271"/>
      <c r="I39" s="374"/>
      <c r="J39" s="273" t="s">
        <v>114</v>
      </c>
      <c r="K39" s="274" t="s">
        <v>102</v>
      </c>
      <c r="L39" s="274" t="s">
        <v>115</v>
      </c>
      <c r="M39" s="72" t="s">
        <v>337</v>
      </c>
    </row>
    <row r="40" spans="1:13">
      <c r="A40" s="270" t="s">
        <v>82</v>
      </c>
      <c r="B40" s="270" t="s">
        <v>82</v>
      </c>
      <c r="C40" s="272" t="s">
        <v>82</v>
      </c>
      <c r="D40" s="270"/>
      <c r="E40" s="270"/>
      <c r="F40" s="270"/>
      <c r="G40" s="271"/>
      <c r="H40" s="271" t="s">
        <v>82</v>
      </c>
      <c r="I40" s="370"/>
      <c r="J40" s="273" t="s">
        <v>274</v>
      </c>
      <c r="K40" s="274" t="s">
        <v>102</v>
      </c>
      <c r="L40" s="274"/>
      <c r="M40" s="72"/>
    </row>
    <row r="41" spans="1:13">
      <c r="A41" s="270" t="s">
        <v>82</v>
      </c>
      <c r="B41" s="270" t="s">
        <v>82</v>
      </c>
      <c r="C41" s="272" t="s">
        <v>82</v>
      </c>
      <c r="D41" s="270"/>
      <c r="E41" s="270"/>
      <c r="F41" s="270"/>
      <c r="G41" s="271"/>
      <c r="H41" s="271" t="s">
        <v>82</v>
      </c>
      <c r="I41" s="369" t="s">
        <v>65</v>
      </c>
      <c r="J41" s="273" t="s">
        <v>275</v>
      </c>
      <c r="K41" s="274" t="s">
        <v>102</v>
      </c>
      <c r="L41" s="274"/>
    </row>
    <row r="42" spans="1:13">
      <c r="A42" s="270" t="s">
        <v>82</v>
      </c>
      <c r="B42" s="270" t="s">
        <v>82</v>
      </c>
      <c r="C42" s="272" t="s">
        <v>82</v>
      </c>
      <c r="D42" s="270"/>
      <c r="E42" s="270"/>
      <c r="F42" s="270"/>
      <c r="G42" s="271"/>
      <c r="H42" s="271" t="s">
        <v>82</v>
      </c>
      <c r="I42" s="370"/>
      <c r="J42" s="273" t="s">
        <v>66</v>
      </c>
      <c r="K42" s="274" t="s">
        <v>102</v>
      </c>
      <c r="L42" s="274"/>
    </row>
    <row r="43" spans="1:13">
      <c r="A43" s="270" t="s">
        <v>78</v>
      </c>
      <c r="B43" s="271"/>
      <c r="C43" s="272" t="s">
        <v>78</v>
      </c>
      <c r="D43" s="270"/>
      <c r="E43" s="270" t="s">
        <v>78</v>
      </c>
      <c r="F43" s="271"/>
      <c r="G43" s="270" t="s">
        <v>78</v>
      </c>
      <c r="H43" s="270" t="s">
        <v>78</v>
      </c>
      <c r="I43" s="369" t="s">
        <v>338</v>
      </c>
      <c r="J43" s="273" t="s">
        <v>116</v>
      </c>
      <c r="K43" s="274" t="s">
        <v>102</v>
      </c>
      <c r="L43" s="273" t="s">
        <v>81</v>
      </c>
      <c r="M43" s="73" t="s">
        <v>339</v>
      </c>
    </row>
    <row r="44" spans="1:13">
      <c r="A44" s="270" t="s">
        <v>78</v>
      </c>
      <c r="B44" s="271"/>
      <c r="C44" s="272" t="s">
        <v>78</v>
      </c>
      <c r="D44" s="270"/>
      <c r="E44" s="270" t="s">
        <v>78</v>
      </c>
      <c r="F44" s="271"/>
      <c r="G44" s="270" t="s">
        <v>78</v>
      </c>
      <c r="H44" s="270" t="s">
        <v>78</v>
      </c>
      <c r="I44" s="374"/>
      <c r="J44" s="273" t="s">
        <v>117</v>
      </c>
      <c r="K44" s="274" t="s">
        <v>102</v>
      </c>
      <c r="L44" s="273" t="s">
        <v>295</v>
      </c>
      <c r="M44" s="73" t="s">
        <v>339</v>
      </c>
    </row>
    <row r="45" spans="1:13">
      <c r="A45" s="270" t="s">
        <v>78</v>
      </c>
      <c r="B45" s="271"/>
      <c r="C45" s="272" t="s">
        <v>78</v>
      </c>
      <c r="D45" s="270"/>
      <c r="E45" s="270"/>
      <c r="F45" s="271"/>
      <c r="G45" s="270" t="s">
        <v>78</v>
      </c>
      <c r="H45" s="270" t="s">
        <v>78</v>
      </c>
      <c r="I45" s="374"/>
      <c r="J45" s="273" t="s">
        <v>340</v>
      </c>
      <c r="K45" s="274" t="s">
        <v>102</v>
      </c>
      <c r="L45" s="273" t="s">
        <v>81</v>
      </c>
      <c r="M45" s="73" t="s">
        <v>339</v>
      </c>
    </row>
    <row r="46" spans="1:13">
      <c r="A46" s="270" t="s">
        <v>78</v>
      </c>
      <c r="B46" s="271"/>
      <c r="C46" s="272" t="s">
        <v>78</v>
      </c>
      <c r="D46" s="270"/>
      <c r="E46" s="270" t="s">
        <v>78</v>
      </c>
      <c r="F46" s="270"/>
      <c r="G46" s="270" t="s">
        <v>78</v>
      </c>
      <c r="H46" s="270" t="s">
        <v>78</v>
      </c>
      <c r="I46" s="374"/>
      <c r="J46" s="273" t="s">
        <v>341</v>
      </c>
      <c r="K46" s="274" t="s">
        <v>102</v>
      </c>
      <c r="L46" s="273" t="s">
        <v>295</v>
      </c>
      <c r="M46" s="73" t="s">
        <v>339</v>
      </c>
    </row>
    <row r="47" spans="1:13">
      <c r="A47" s="270" t="s">
        <v>78</v>
      </c>
      <c r="B47" s="271"/>
      <c r="C47" s="272" t="s">
        <v>78</v>
      </c>
      <c r="D47" s="270"/>
      <c r="E47" s="270" t="s">
        <v>78</v>
      </c>
      <c r="F47" s="270"/>
      <c r="G47" s="270" t="s">
        <v>78</v>
      </c>
      <c r="H47" s="270" t="s">
        <v>78</v>
      </c>
      <c r="I47" s="370"/>
      <c r="J47" s="278" t="s">
        <v>342</v>
      </c>
      <c r="K47" s="279" t="s">
        <v>102</v>
      </c>
      <c r="L47" s="273" t="s">
        <v>295</v>
      </c>
    </row>
    <row r="48" spans="1:13">
      <c r="A48" s="270" t="s">
        <v>78</v>
      </c>
      <c r="B48" s="271"/>
      <c r="C48" s="272" t="s">
        <v>78</v>
      </c>
      <c r="D48" s="270"/>
      <c r="E48" s="270" t="s">
        <v>78</v>
      </c>
      <c r="F48" s="271"/>
      <c r="G48" s="270" t="s">
        <v>78</v>
      </c>
      <c r="H48" s="270" t="s">
        <v>78</v>
      </c>
      <c r="I48" s="286" t="s">
        <v>118</v>
      </c>
      <c r="J48" s="278" t="s">
        <v>119</v>
      </c>
      <c r="K48" s="274" t="s">
        <v>80</v>
      </c>
      <c r="L48" s="273" t="s">
        <v>120</v>
      </c>
    </row>
    <row r="49" spans="1:13">
      <c r="A49" s="289" t="s">
        <v>78</v>
      </c>
      <c r="B49" s="290"/>
      <c r="C49" s="291" t="s">
        <v>78</v>
      </c>
      <c r="D49" s="289"/>
      <c r="E49" s="289" t="s">
        <v>78</v>
      </c>
      <c r="F49" s="290"/>
      <c r="G49" s="289" t="s">
        <v>78</v>
      </c>
      <c r="H49" s="289" t="s">
        <v>78</v>
      </c>
      <c r="I49" s="292" t="s">
        <v>118</v>
      </c>
      <c r="J49" s="293" t="s">
        <v>276</v>
      </c>
      <c r="K49" s="294" t="s">
        <v>102</v>
      </c>
      <c r="L49" s="293" t="s">
        <v>120</v>
      </c>
    </row>
    <row r="50" spans="1:13">
      <c r="A50" s="270" t="s">
        <v>78</v>
      </c>
      <c r="B50" s="271"/>
      <c r="C50" s="272" t="s">
        <v>78</v>
      </c>
      <c r="D50" s="270"/>
      <c r="E50" s="270" t="s">
        <v>78</v>
      </c>
      <c r="F50" s="271"/>
      <c r="G50" s="270" t="s">
        <v>78</v>
      </c>
      <c r="H50" s="270" t="s">
        <v>78</v>
      </c>
      <c r="I50" s="286" t="s">
        <v>121</v>
      </c>
      <c r="J50" s="273" t="s">
        <v>343</v>
      </c>
      <c r="K50" s="274" t="s">
        <v>80</v>
      </c>
      <c r="L50" s="273" t="s">
        <v>81</v>
      </c>
      <c r="M50" s="73" t="s">
        <v>327</v>
      </c>
    </row>
    <row r="51" spans="1:13" s="203" customFormat="1">
      <c r="A51" s="272" t="s">
        <v>78</v>
      </c>
      <c r="B51" s="295"/>
      <c r="C51" s="272" t="s">
        <v>78</v>
      </c>
      <c r="D51" s="277"/>
      <c r="E51" s="295"/>
      <c r="F51" s="295"/>
      <c r="G51" s="277"/>
      <c r="H51" s="277"/>
      <c r="I51" s="296" t="s">
        <v>344</v>
      </c>
      <c r="J51" s="278" t="s">
        <v>123</v>
      </c>
      <c r="K51" s="279" t="s">
        <v>102</v>
      </c>
      <c r="L51" s="278" t="s">
        <v>122</v>
      </c>
      <c r="M51" s="73"/>
    </row>
    <row r="52" spans="1:13">
      <c r="A52" s="270" t="s">
        <v>78</v>
      </c>
      <c r="B52" s="271"/>
      <c r="C52" s="272" t="s">
        <v>78</v>
      </c>
      <c r="D52" s="270"/>
      <c r="E52" s="270" t="s">
        <v>78</v>
      </c>
      <c r="F52" s="271"/>
      <c r="G52" s="270" t="s">
        <v>78</v>
      </c>
      <c r="H52" s="270" t="s">
        <v>78</v>
      </c>
      <c r="I52" s="369" t="s">
        <v>345</v>
      </c>
      <c r="J52" s="273" t="s">
        <v>346</v>
      </c>
      <c r="K52" s="273" t="s">
        <v>347</v>
      </c>
      <c r="L52" s="273" t="s">
        <v>81</v>
      </c>
    </row>
    <row r="53" spans="1:13" ht="15" customHeight="1">
      <c r="A53" s="270" t="s">
        <v>78</v>
      </c>
      <c r="B53" s="271"/>
      <c r="C53" s="272" t="s">
        <v>78</v>
      </c>
      <c r="D53" s="270"/>
      <c r="E53" s="270" t="s">
        <v>78</v>
      </c>
      <c r="F53" s="271"/>
      <c r="G53" s="270" t="s">
        <v>78</v>
      </c>
      <c r="H53" s="270" t="s">
        <v>78</v>
      </c>
      <c r="I53" s="370"/>
      <c r="J53" s="273" t="s">
        <v>348</v>
      </c>
      <c r="K53" s="273" t="s">
        <v>347</v>
      </c>
      <c r="L53" s="273" t="s">
        <v>81</v>
      </c>
    </row>
  </sheetData>
  <mergeCells count="10">
    <mergeCell ref="I52:I53"/>
    <mergeCell ref="A1:C1"/>
    <mergeCell ref="I16:I17"/>
    <mergeCell ref="I19:I30"/>
    <mergeCell ref="I34:I40"/>
    <mergeCell ref="I41:I42"/>
    <mergeCell ref="I3:I6"/>
    <mergeCell ref="I7:I10"/>
    <mergeCell ref="I12:I15"/>
    <mergeCell ref="I43:I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BF75-2D50-430E-BDE1-5F58203B5E50}">
  <dimension ref="A1:E13"/>
  <sheetViews>
    <sheetView workbookViewId="0">
      <selection sqref="A1:D1"/>
    </sheetView>
  </sheetViews>
  <sheetFormatPr defaultRowHeight="15"/>
  <cols>
    <col min="2" max="2" width="30.140625" customWidth="1"/>
    <col min="3" max="3" width="40.5703125" customWidth="1"/>
    <col min="4" max="5" width="11.140625" customWidth="1"/>
  </cols>
  <sheetData>
    <row r="1" spans="1:5">
      <c r="A1" s="376" t="s">
        <v>253</v>
      </c>
      <c r="B1" s="376"/>
      <c r="C1" s="376"/>
      <c r="D1" s="376"/>
    </row>
    <row r="2" spans="1:5">
      <c r="A2" s="326" t="s">
        <v>349</v>
      </c>
      <c r="B2" s="326" t="s">
        <v>228</v>
      </c>
      <c r="C2" s="326" t="s">
        <v>350</v>
      </c>
      <c r="D2" s="327" t="s">
        <v>351</v>
      </c>
      <c r="E2" s="327" t="s">
        <v>352</v>
      </c>
    </row>
    <row r="3" spans="1:5">
      <c r="A3" s="328" t="s">
        <v>353</v>
      </c>
      <c r="B3" s="328" t="s">
        <v>233</v>
      </c>
      <c r="C3" s="328" t="s">
        <v>254</v>
      </c>
      <c r="D3" s="377" t="s">
        <v>354</v>
      </c>
      <c r="E3" s="377"/>
    </row>
    <row r="4" spans="1:5">
      <c r="A4" s="328" t="s">
        <v>353</v>
      </c>
      <c r="B4" s="328" t="s">
        <v>233</v>
      </c>
      <c r="C4" s="328" t="s">
        <v>255</v>
      </c>
      <c r="D4" s="377" t="s">
        <v>354</v>
      </c>
      <c r="E4" s="377"/>
    </row>
    <row r="5" spans="1:5">
      <c r="A5" s="328" t="s">
        <v>353</v>
      </c>
      <c r="B5" s="328" t="s">
        <v>233</v>
      </c>
      <c r="C5" s="328" t="s">
        <v>256</v>
      </c>
      <c r="D5" s="377" t="s">
        <v>354</v>
      </c>
      <c r="E5" s="377"/>
    </row>
    <row r="6" spans="1:5">
      <c r="A6" s="328" t="s">
        <v>353</v>
      </c>
      <c r="B6" s="328" t="s">
        <v>233</v>
      </c>
      <c r="C6" s="328" t="s">
        <v>257</v>
      </c>
      <c r="D6" s="377" t="s">
        <v>354</v>
      </c>
      <c r="E6" s="377"/>
    </row>
    <row r="7" spans="1:5">
      <c r="A7" s="268" t="s">
        <v>243</v>
      </c>
      <c r="B7" s="268"/>
      <c r="C7" s="268"/>
      <c r="D7" s="268"/>
    </row>
    <row r="8" spans="1:5">
      <c r="A8" s="197" t="s">
        <v>258</v>
      </c>
      <c r="B8" s="197"/>
      <c r="C8" s="197"/>
      <c r="D8" s="268"/>
    </row>
    <row r="9" spans="1:5">
      <c r="A9" s="375" t="s">
        <v>259</v>
      </c>
      <c r="B9" s="375"/>
      <c r="C9" s="375"/>
      <c r="D9" s="375"/>
    </row>
    <row r="10" spans="1:5">
      <c r="A10" s="375" t="s">
        <v>260</v>
      </c>
      <c r="B10" s="375"/>
      <c r="C10" s="268"/>
      <c r="D10" s="268"/>
    </row>
    <row r="11" spans="1:5">
      <c r="A11" s="375" t="s">
        <v>261</v>
      </c>
      <c r="B11" s="375"/>
      <c r="C11" s="268"/>
      <c r="D11" s="268"/>
    </row>
    <row r="12" spans="1:5">
      <c r="A12" s="375" t="s">
        <v>262</v>
      </c>
      <c r="B12" s="375"/>
      <c r="C12" s="268"/>
      <c r="D12" s="268"/>
    </row>
    <row r="13" spans="1:5">
      <c r="A13" s="375" t="s">
        <v>263</v>
      </c>
      <c r="B13" s="375"/>
      <c r="C13" s="375"/>
      <c r="D13" s="375"/>
    </row>
  </sheetData>
  <mergeCells count="10">
    <mergeCell ref="A10:B10"/>
    <mergeCell ref="A11:B11"/>
    <mergeCell ref="A12:B12"/>
    <mergeCell ref="A13:D13"/>
    <mergeCell ref="A1:D1"/>
    <mergeCell ref="D3:E3"/>
    <mergeCell ref="D4:E4"/>
    <mergeCell ref="D5:E5"/>
    <mergeCell ref="D6:E6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NORTH EUROPE</vt:lpstr>
      <vt:lpstr>MED-ADRIATIC SEA-BLACK SEA</vt:lpstr>
      <vt:lpstr>EU non-base Port</vt:lpstr>
      <vt:lpstr>MED non-base port</vt:lpstr>
      <vt:lpstr>PIR Shuttle Train CY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2024-08-27T08:33:16Z</dcterms:modified>
</cp:coreProperties>
</file>